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klau1\Desktop\"/>
    </mc:Choice>
  </mc:AlternateContent>
  <xr:revisionPtr revIDLastSave="0" documentId="13_ncr:1_{CD85B9FE-413B-4DD2-9626-54088367DE1C}" xr6:coauthVersionLast="47" xr6:coauthVersionMax="47" xr10:uidLastSave="{00000000-0000-0000-0000-000000000000}"/>
  <bookViews>
    <workbookView xWindow="-25290" yWindow="1665" windowWidth="21600" windowHeight="11385" xr2:uid="{00000000-000D-0000-FFFF-FFFF00000000}"/>
  </bookViews>
  <sheets>
    <sheet name="Funds requested from Agenc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" i="2" l="1"/>
  <c r="N68" i="2"/>
  <c r="R70" i="2"/>
  <c r="R69" i="2"/>
  <c r="R67" i="2"/>
  <c r="R66" i="2"/>
  <c r="S65" i="2"/>
  <c r="S64" i="2"/>
  <c r="S63" i="2"/>
  <c r="S62" i="2"/>
  <c r="S61" i="2"/>
  <c r="S60" i="2"/>
  <c r="S59" i="2"/>
  <c r="R57" i="2"/>
  <c r="R56" i="2"/>
  <c r="R55" i="2"/>
  <c r="R54" i="2"/>
  <c r="R51" i="2"/>
  <c r="R50" i="2"/>
  <c r="R49" i="2"/>
  <c r="R48" i="2"/>
  <c r="R45" i="2"/>
  <c r="R44" i="2"/>
  <c r="K30" i="2"/>
  <c r="D68" i="2"/>
  <c r="I68" i="2" s="1"/>
  <c r="J68" i="2" s="1"/>
  <c r="R58" i="2"/>
  <c r="K31" i="2" l="1"/>
  <c r="K29" i="2"/>
  <c r="K28" i="2"/>
  <c r="K27" i="2"/>
  <c r="K26" i="2"/>
  <c r="K25" i="2"/>
  <c r="K20" i="2"/>
  <c r="K17" i="2"/>
  <c r="K14" i="2"/>
  <c r="K11" i="2"/>
  <c r="K5" i="2"/>
  <c r="M62" i="2"/>
  <c r="F62" i="2"/>
  <c r="M61" i="2"/>
  <c r="F61" i="2"/>
  <c r="M60" i="2"/>
  <c r="F60" i="2"/>
  <c r="M63" i="2"/>
  <c r="F63" i="2"/>
  <c r="M15" i="2"/>
  <c r="L15" i="2"/>
  <c r="D15" i="2"/>
  <c r="K15" i="2" s="1"/>
  <c r="M14" i="2"/>
  <c r="G14" i="2"/>
  <c r="I14" i="2" s="1"/>
  <c r="M12" i="2"/>
  <c r="L12" i="2"/>
  <c r="K12" i="2"/>
  <c r="M11" i="2"/>
  <c r="N11" i="2" s="1"/>
  <c r="P11" i="2" s="1"/>
  <c r="G11" i="2"/>
  <c r="I11" i="2" s="1"/>
  <c r="M9" i="2"/>
  <c r="L9" i="2"/>
  <c r="K9" i="2"/>
  <c r="M8" i="2"/>
  <c r="G8" i="2"/>
  <c r="I8" i="2" s="1"/>
  <c r="M30" i="2"/>
  <c r="K68" i="2" s="1"/>
  <c r="P68" i="2" s="1"/>
  <c r="Q68" i="2" s="1"/>
  <c r="R68" i="2" s="1"/>
  <c r="L30" i="2"/>
  <c r="M25" i="2"/>
  <c r="M26" i="2"/>
  <c r="M27" i="2"/>
  <c r="M28" i="2"/>
  <c r="M29" i="2"/>
  <c r="L31" i="2"/>
  <c r="M31" i="2"/>
  <c r="N31" i="2" s="1"/>
  <c r="O31" i="2"/>
  <c r="M5" i="2"/>
  <c r="M17" i="2"/>
  <c r="L18" i="2"/>
  <c r="M20" i="2"/>
  <c r="L21" i="2"/>
  <c r="I30" i="2"/>
  <c r="G30" i="2"/>
  <c r="G25" i="2"/>
  <c r="I25" i="2" s="1"/>
  <c r="J25" i="2" s="1"/>
  <c r="G26" i="2"/>
  <c r="I26" i="2" s="1"/>
  <c r="J26" i="2" s="1"/>
  <c r="G27" i="2"/>
  <c r="I27" i="2" s="1"/>
  <c r="J27" i="2" s="1"/>
  <c r="G28" i="2"/>
  <c r="I28" i="2" s="1"/>
  <c r="J28" i="2" s="1"/>
  <c r="G29" i="2"/>
  <c r="I29" i="2" s="1"/>
  <c r="J29" i="2" s="1"/>
  <c r="G31" i="2"/>
  <c r="G5" i="2"/>
  <c r="I5" i="2" s="1"/>
  <c r="K6" i="2"/>
  <c r="G17" i="2"/>
  <c r="I17" i="2" s="1"/>
  <c r="D18" i="2"/>
  <c r="K18" i="2" s="1"/>
  <c r="G20" i="2"/>
  <c r="I20" i="2" s="1"/>
  <c r="D21" i="2"/>
  <c r="K21" i="2" s="1"/>
  <c r="J43" i="2"/>
  <c r="J76" i="2" s="1"/>
  <c r="R76" i="2" s="1"/>
  <c r="J46" i="2"/>
  <c r="J52" i="2"/>
  <c r="J79" i="2" s="1"/>
  <c r="F59" i="2"/>
  <c r="M59" i="2" s="1"/>
  <c r="F64" i="2"/>
  <c r="F65" i="2"/>
  <c r="M64" i="2"/>
  <c r="M65" i="2"/>
  <c r="N26" i="2"/>
  <c r="P26" i="2" s="1"/>
  <c r="Q26" i="2" s="1"/>
  <c r="Q43" i="2"/>
  <c r="Q76" i="2" s="1"/>
  <c r="Q46" i="2"/>
  <c r="Q52" i="2"/>
  <c r="Q79" i="2" s="1"/>
  <c r="R46" i="2"/>
  <c r="R52" i="2"/>
  <c r="M21" i="2"/>
  <c r="M18" i="2"/>
  <c r="M6" i="2"/>
  <c r="J78" i="2"/>
  <c r="N8" i="2"/>
  <c r="P8" i="2" s="1"/>
  <c r="J73" i="2"/>
  <c r="I31" i="2"/>
  <c r="J31" i="2" s="1"/>
  <c r="N27" i="2" l="1"/>
  <c r="P27" i="2" s="1"/>
  <c r="Q27" i="2" s="1"/>
  <c r="N20" i="2"/>
  <c r="P20" i="2" s="1"/>
  <c r="N28" i="2"/>
  <c r="P28" i="2" s="1"/>
  <c r="Q28" i="2" s="1"/>
  <c r="R28" i="2" s="1"/>
  <c r="Q73" i="2"/>
  <c r="R73" i="2" s="1"/>
  <c r="N25" i="2"/>
  <c r="P25" i="2" s="1"/>
  <c r="Q25" i="2" s="1"/>
  <c r="R25" i="2" s="1"/>
  <c r="N29" i="2"/>
  <c r="P29" i="2" s="1"/>
  <c r="Q29" i="2" s="1"/>
  <c r="R29" i="2" s="1"/>
  <c r="R27" i="2"/>
  <c r="Q78" i="2"/>
  <c r="R78" i="2" s="1"/>
  <c r="R43" i="2"/>
  <c r="R26" i="2"/>
  <c r="P30" i="2"/>
  <c r="N30" i="2"/>
  <c r="R79" i="2"/>
  <c r="N17" i="2"/>
  <c r="P17" i="2" s="1"/>
  <c r="N5" i="2"/>
  <c r="P5" i="2" s="1"/>
  <c r="N14" i="2"/>
  <c r="P14" i="2" s="1"/>
  <c r="G18" i="2"/>
  <c r="I18" i="2" s="1"/>
  <c r="I19" i="2" s="1"/>
  <c r="J77" i="2"/>
  <c r="Q77" i="2"/>
  <c r="G15" i="2"/>
  <c r="N6" i="2"/>
  <c r="N12" i="2"/>
  <c r="N21" i="2"/>
  <c r="N18" i="2"/>
  <c r="N9" i="2"/>
  <c r="N15" i="2"/>
  <c r="P31" i="2"/>
  <c r="Q31" i="2" s="1"/>
  <c r="R31" i="2" s="1"/>
  <c r="G21" i="2"/>
  <c r="I21" i="2" s="1"/>
  <c r="I22" i="2" s="1"/>
  <c r="G6" i="2"/>
  <c r="I6" i="2" s="1"/>
  <c r="I7" i="2" s="1"/>
  <c r="G9" i="2"/>
  <c r="G12" i="2"/>
  <c r="J30" i="2"/>
  <c r="Q30" i="2" l="1"/>
  <c r="G19" i="2"/>
  <c r="R30" i="2"/>
  <c r="J19" i="2"/>
  <c r="R77" i="2"/>
  <c r="Q33" i="2"/>
  <c r="I15" i="2"/>
  <c r="I16" i="2" s="1"/>
  <c r="G16" i="2"/>
  <c r="J33" i="2"/>
  <c r="I12" i="2"/>
  <c r="I13" i="2" s="1"/>
  <c r="G13" i="2"/>
  <c r="N16" i="2"/>
  <c r="P15" i="2"/>
  <c r="P16" i="2" s="1"/>
  <c r="N10" i="2"/>
  <c r="P9" i="2"/>
  <c r="P10" i="2" s="1"/>
  <c r="N19" i="2"/>
  <c r="P18" i="2"/>
  <c r="P19" i="2" s="1"/>
  <c r="N22" i="2"/>
  <c r="P21" i="2"/>
  <c r="P22" i="2" s="1"/>
  <c r="G7" i="2"/>
  <c r="I9" i="2"/>
  <c r="I10" i="2" s="1"/>
  <c r="G10" i="2"/>
  <c r="P12" i="2"/>
  <c r="P13" i="2" s="1"/>
  <c r="N13" i="2"/>
  <c r="P6" i="2"/>
  <c r="P7" i="2" s="1"/>
  <c r="N7" i="2"/>
  <c r="G22" i="2"/>
  <c r="J22" i="2" s="1"/>
  <c r="Q22" i="2" l="1"/>
  <c r="Q19" i="2"/>
  <c r="R19" i="2" s="1"/>
  <c r="R22" i="2"/>
  <c r="I34" i="2"/>
  <c r="Q16" i="2"/>
  <c r="J16" i="2"/>
  <c r="Q10" i="2"/>
  <c r="P34" i="2"/>
  <c r="Q7" i="2"/>
  <c r="N34" i="2"/>
  <c r="Q13" i="2"/>
  <c r="J10" i="2"/>
  <c r="J13" i="2"/>
  <c r="J7" i="2"/>
  <c r="G34" i="2"/>
  <c r="R10" i="2" l="1"/>
  <c r="R7" i="2"/>
  <c r="R16" i="2"/>
  <c r="R13" i="2"/>
  <c r="J34" i="2"/>
  <c r="Q34" i="2"/>
  <c r="Q74" i="2" s="1"/>
  <c r="R33" i="2"/>
  <c r="R34" i="2" l="1"/>
  <c r="J74" i="2"/>
  <c r="Q80" i="2"/>
  <c r="Q82" i="2" s="1"/>
  <c r="Q83" i="2" s="1"/>
  <c r="R74" i="2" l="1"/>
  <c r="R80" i="2" s="1"/>
  <c r="J80" i="2"/>
  <c r="J82" i="2" s="1"/>
  <c r="R82" i="2" s="1"/>
  <c r="J83" i="2" l="1"/>
  <c r="R8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P. Hopper</author>
  </authors>
  <commentList>
    <comment ref="D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Monthly rate</t>
        </r>
      </text>
    </comment>
    <comment ref="F3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grads
</t>
        </r>
      </text>
    </comment>
    <comment ref="D3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Hourly rate
</t>
        </r>
      </text>
    </comment>
    <comment ref="E3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hours</t>
        </r>
      </text>
    </comment>
    <comment ref="F3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Students</t>
        </r>
      </text>
    </comment>
  </commentList>
</comments>
</file>

<file path=xl/sharedStrings.xml><?xml version="1.0" encoding="utf-8"?>
<sst xmlns="http://schemas.openxmlformats.org/spreadsheetml/2006/main" count="107" uniqueCount="82">
  <si>
    <t>Year 1</t>
  </si>
  <si>
    <t>Total</t>
  </si>
  <si>
    <t>Salary rate</t>
  </si>
  <si>
    <t>Title</t>
  </si>
  <si>
    <t>Mos</t>
  </si>
  <si>
    <t>Other</t>
  </si>
  <si>
    <t>Equipment</t>
  </si>
  <si>
    <t>Travel</t>
  </si>
  <si>
    <t xml:space="preserve">Agency:  </t>
  </si>
  <si>
    <t xml:space="preserve">Period: </t>
  </si>
  <si>
    <t xml:space="preserve">Total Salaries </t>
  </si>
  <si>
    <t>Sal %</t>
  </si>
  <si>
    <t>Grad Asst</t>
  </si>
  <si>
    <t>Fringe</t>
  </si>
  <si>
    <t>Total YR 1</t>
  </si>
  <si>
    <t>Total YR 2</t>
  </si>
  <si>
    <t>Salary</t>
  </si>
  <si>
    <t>Less:  Equipment</t>
  </si>
  <si>
    <t>Less:  Grad Asst Tuition &amp; Fees</t>
  </si>
  <si>
    <t>D</t>
  </si>
  <si>
    <t>F</t>
  </si>
  <si>
    <t>Participant Support Costs</t>
  </si>
  <si>
    <t>Stipend</t>
  </si>
  <si>
    <t>Subsistence</t>
  </si>
  <si>
    <t>Salary Rate</t>
  </si>
  <si>
    <t>Fng %</t>
  </si>
  <si>
    <t>Senior Personnel</t>
  </si>
  <si>
    <t>A</t>
  </si>
  <si>
    <t>B</t>
  </si>
  <si>
    <t>Other Personnel</t>
  </si>
  <si>
    <t>Total Other Personnel</t>
  </si>
  <si>
    <t>C Fringe</t>
  </si>
  <si>
    <t>E</t>
  </si>
  <si>
    <t>Total Equipment</t>
  </si>
  <si>
    <t>Total Travel</t>
  </si>
  <si>
    <t>G</t>
  </si>
  <si>
    <t>Other Direct Costs</t>
  </si>
  <si>
    <t>1.  Material &amp; Supplies</t>
  </si>
  <si>
    <t>3.  Consultant Services</t>
  </si>
  <si>
    <t>5. Subcontracts</t>
  </si>
  <si>
    <t>Total Other Direct Costs</t>
  </si>
  <si>
    <t>Total Direct Cost</t>
  </si>
  <si>
    <t>H</t>
  </si>
  <si>
    <t>I</t>
  </si>
  <si>
    <t>Total Indirect Costs</t>
  </si>
  <si>
    <t>Total Direct and Indirect Costs</t>
  </si>
  <si>
    <t>Total Particpant costs</t>
  </si>
  <si>
    <t>2. Publication Costs/Docu</t>
  </si>
  <si>
    <t>Total Indirect Cost Base</t>
  </si>
  <si>
    <t>Name</t>
  </si>
  <si>
    <t>PI (Summer Sal)</t>
  </si>
  <si>
    <t>PI:</t>
  </si>
  <si>
    <t>C</t>
  </si>
  <si>
    <t>Less:  Subcontracts over 25K</t>
  </si>
  <si>
    <t>Subcontractor 1</t>
  </si>
  <si>
    <t>Subcontractor 2</t>
  </si>
  <si>
    <t>Subcontractor 3</t>
  </si>
  <si>
    <t>IDC Base</t>
  </si>
  <si>
    <t>Amount</t>
  </si>
  <si>
    <t>Domestic</t>
  </si>
  <si>
    <t>Foreign</t>
  </si>
  <si>
    <t>NAME</t>
  </si>
  <si>
    <t>Undergrads</t>
  </si>
  <si>
    <t>Sal % = # of Grads</t>
  </si>
  <si>
    <t>Sal % = # students</t>
  </si>
  <si>
    <t>Modified Indirect Cost Base</t>
  </si>
  <si>
    <t>Subcontractor 4</t>
  </si>
  <si>
    <t>Subcontractor 5</t>
  </si>
  <si>
    <t>Subcontractor 6</t>
  </si>
  <si>
    <t>Subcontractor 7</t>
  </si>
  <si>
    <t>4.  ADPE/Computer Services</t>
  </si>
  <si>
    <t>6. Equipment or Facility Rental/User Fees</t>
  </si>
  <si>
    <t>7. Alterations and Renovations</t>
  </si>
  <si>
    <t>8. Graduate Asst Tuition &amp; Fees</t>
  </si>
  <si>
    <t>9. other</t>
  </si>
  <si>
    <t>10. other</t>
  </si>
  <si>
    <t>es</t>
  </si>
  <si>
    <t>DATES</t>
  </si>
  <si>
    <t xml:space="preserve">Less:  Participant Support </t>
  </si>
  <si>
    <t>*</t>
  </si>
  <si>
    <t>For information on Fringe Benefit rates, see the Fringe Benefits for Sponsored Projects webpage.</t>
  </si>
  <si>
    <t xml:space="preserve">See the Facilities &amp; Administrative Cost Rates webpage for additional information on F&amp;A rates.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</si>
</sst>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[Red]\(0\)"/>
    <numFmt numFmtId="167" formatCode="mm/dd/yy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48"/>
      <name val="Arial"/>
      <family val="2"/>
    </font>
    <font>
      <b/>
      <i/>
      <sz val="7"/>
      <name val="Arial"/>
      <family val="2"/>
    </font>
    <font>
      <sz val="7"/>
      <color indexed="12"/>
      <name val="Arial"/>
      <family val="2"/>
    </font>
    <font>
      <i/>
      <sz val="7"/>
      <name val="Arial"/>
      <family val="2"/>
    </font>
    <font>
      <b/>
      <sz val="7"/>
      <color indexed="48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7"/>
      <color indexed="17"/>
      <name val="Arial"/>
      <family val="2"/>
    </font>
    <font>
      <sz val="7"/>
      <color indexed="17"/>
      <name val="Arial"/>
      <family val="2"/>
    </font>
    <font>
      <b/>
      <sz val="8"/>
      <color indexed="17"/>
      <name val="Arial"/>
      <family val="2"/>
    </font>
    <font>
      <b/>
      <i/>
      <sz val="7"/>
      <color indexed="17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164" fontId="5" fillId="0" borderId="0" xfId="1" applyNumberFormat="1" applyFont="1" applyFill="1" applyBorder="1"/>
    <xf numFmtId="0" fontId="5" fillId="0" borderId="0" xfId="0" applyFont="1"/>
    <xf numFmtId="9" fontId="5" fillId="0" borderId="0" xfId="3" applyFont="1" applyFill="1" applyBorder="1"/>
    <xf numFmtId="164" fontId="7" fillId="0" borderId="0" xfId="1" applyNumberFormat="1" applyFont="1" applyFill="1" applyBorder="1"/>
    <xf numFmtId="164" fontId="7" fillId="0" borderId="1" xfId="1" applyNumberFormat="1" applyFont="1" applyFill="1" applyBorder="1"/>
    <xf numFmtId="0" fontId="7" fillId="0" borderId="0" xfId="0" applyFont="1" applyAlignment="1">
      <alignment horizontal="center"/>
    </xf>
    <xf numFmtId="164" fontId="9" fillId="0" borderId="0" xfId="1" applyNumberFormat="1" applyFont="1" applyFill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7" fillId="0" borderId="2" xfId="0" applyFont="1" applyBorder="1" applyAlignment="1">
      <alignment horizontal="center"/>
    </xf>
    <xf numFmtId="164" fontId="7" fillId="0" borderId="2" xfId="1" applyNumberFormat="1" applyFont="1" applyFill="1" applyBorder="1"/>
    <xf numFmtId="164" fontId="15" fillId="0" borderId="2" xfId="1" applyNumberFormat="1" applyFont="1" applyFill="1" applyBorder="1"/>
    <xf numFmtId="164" fontId="15" fillId="0" borderId="0" xfId="1" applyNumberFormat="1" applyFont="1" applyFill="1" applyBorder="1"/>
    <xf numFmtId="164" fontId="7" fillId="0" borderId="4" xfId="1" applyNumberFormat="1" applyFont="1" applyFill="1" applyBorder="1"/>
    <xf numFmtId="0" fontId="15" fillId="0" borderId="5" xfId="0" applyFont="1" applyBorder="1"/>
    <xf numFmtId="164" fontId="15" fillId="0" borderId="5" xfId="1" applyNumberFormat="1" applyFont="1" applyFill="1" applyBorder="1"/>
    <xf numFmtId="9" fontId="15" fillId="0" borderId="5" xfId="3" applyFont="1" applyFill="1" applyBorder="1"/>
    <xf numFmtId="164" fontId="15" fillId="0" borderId="6" xfId="1" applyNumberFormat="1" applyFont="1" applyFill="1" applyBorder="1"/>
    <xf numFmtId="164" fontId="7" fillId="0" borderId="4" xfId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7" fillId="0" borderId="4" xfId="0" applyFont="1" applyBorder="1"/>
    <xf numFmtId="0" fontId="5" fillId="0" borderId="4" xfId="0" applyFont="1" applyBorder="1"/>
    <xf numFmtId="9" fontId="5" fillId="0" borderId="4" xfId="3" applyFont="1" applyFill="1" applyBorder="1"/>
    <xf numFmtId="0" fontId="7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14" fontId="5" fillId="0" borderId="7" xfId="0" applyNumberFormat="1" applyFont="1" applyBorder="1" applyAlignment="1">
      <alignment horizontal="center"/>
    </xf>
    <xf numFmtId="165" fontId="10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2" fillId="0" borderId="0" xfId="0" applyNumberFormat="1" applyFont="1"/>
    <xf numFmtId="166" fontId="2" fillId="0" borderId="0" xfId="1" applyNumberFormat="1" applyFont="1" applyFill="1"/>
    <xf numFmtId="0" fontId="8" fillId="0" borderId="0" xfId="0" applyFont="1" applyAlignment="1">
      <alignment horizontal="left" indent="2"/>
    </xf>
    <xf numFmtId="0" fontId="12" fillId="0" borderId="0" xfId="0" applyFont="1"/>
    <xf numFmtId="164" fontId="8" fillId="0" borderId="0" xfId="1" applyNumberFormat="1" applyFont="1" applyFill="1" applyBorder="1"/>
    <xf numFmtId="0" fontId="8" fillId="0" borderId="0" xfId="0" applyFont="1"/>
    <xf numFmtId="166" fontId="2" fillId="0" borderId="0" xfId="1" applyNumberFormat="1" applyFont="1" applyFill="1" applyBorder="1"/>
    <xf numFmtId="0" fontId="15" fillId="0" borderId="2" xfId="0" applyFont="1" applyBorder="1" applyAlignment="1">
      <alignment horizontal="left"/>
    </xf>
    <xf numFmtId="0" fontId="5" fillId="0" borderId="0" xfId="0" applyFont="1" applyAlignment="1">
      <alignment horizontal="right"/>
    </xf>
    <xf numFmtId="166" fontId="7" fillId="0" borderId="0" xfId="1" applyNumberFormat="1" applyFont="1" applyFill="1"/>
    <xf numFmtId="166" fontId="9" fillId="0" borderId="0" xfId="1" applyNumberFormat="1" applyFont="1" applyFill="1"/>
    <xf numFmtId="0" fontId="11" fillId="0" borderId="0" xfId="0" applyFont="1"/>
    <xf numFmtId="0" fontId="7" fillId="0" borderId="9" xfId="0" applyFont="1" applyBorder="1"/>
    <xf numFmtId="0" fontId="7" fillId="0" borderId="2" xfId="0" applyFont="1" applyBorder="1"/>
    <xf numFmtId="0" fontId="7" fillId="0" borderId="1" xfId="0" applyFont="1" applyBorder="1"/>
    <xf numFmtId="0" fontId="15" fillId="0" borderId="9" xfId="0" applyFont="1" applyBorder="1"/>
    <xf numFmtId="0" fontId="15" fillId="0" borderId="2" xfId="0" applyFont="1" applyBorder="1"/>
    <xf numFmtId="164" fontId="5" fillId="0" borderId="3" xfId="1" applyNumberFormat="1" applyFont="1" applyFill="1" applyBorder="1"/>
    <xf numFmtId="164" fontId="5" fillId="0" borderId="1" xfId="1" applyNumberFormat="1" applyFont="1" applyFill="1" applyBorder="1"/>
    <xf numFmtId="0" fontId="8" fillId="0" borderId="1" xfId="0" applyFont="1" applyBorder="1"/>
    <xf numFmtId="0" fontId="15" fillId="0" borderId="9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11" fillId="0" borderId="0" xfId="0" applyFont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8" xfId="0" applyFont="1" applyBorder="1" applyAlignment="1">
      <alignment horizontal="center" wrapText="1"/>
    </xf>
    <xf numFmtId="0" fontId="3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7" fillId="2" borderId="4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3" fillId="2" borderId="0" xfId="0" applyFont="1" applyFill="1"/>
    <xf numFmtId="0" fontId="7" fillId="2" borderId="0" xfId="0" applyFont="1" applyFill="1"/>
    <xf numFmtId="0" fontId="17" fillId="0" borderId="2" xfId="0" applyFont="1" applyBorder="1"/>
    <xf numFmtId="164" fontId="18" fillId="0" borderId="0" xfId="1" applyNumberFormat="1" applyFont="1" applyFill="1" applyBorder="1"/>
    <xf numFmtId="14" fontId="5" fillId="2" borderId="7" xfId="0" applyNumberFormat="1" applyFont="1" applyFill="1" applyBorder="1" applyAlignment="1">
      <alignment horizontal="center" wrapText="1"/>
    </xf>
    <xf numFmtId="164" fontId="16" fillId="2" borderId="10" xfId="1" applyNumberFormat="1" applyFont="1" applyFill="1" applyBorder="1"/>
    <xf numFmtId="14" fontId="5" fillId="2" borderId="3" xfId="0" applyNumberFormat="1" applyFont="1" applyFill="1" applyBorder="1" applyAlignment="1">
      <alignment horizontal="center" wrapText="1"/>
    </xf>
    <xf numFmtId="0" fontId="15" fillId="0" borderId="6" xfId="0" applyFont="1" applyBorder="1"/>
    <xf numFmtId="165" fontId="15" fillId="0" borderId="5" xfId="3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7" fillId="2" borderId="12" xfId="0" applyFont="1" applyFill="1" applyBorder="1"/>
    <xf numFmtId="0" fontId="13" fillId="2" borderId="11" xfId="0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14" fontId="14" fillId="2" borderId="13" xfId="0" applyNumberFormat="1" applyFont="1" applyFill="1" applyBorder="1" applyAlignment="1">
      <alignment vertical="center"/>
    </xf>
    <xf numFmtId="0" fontId="7" fillId="0" borderId="14" xfId="0" applyFont="1" applyBorder="1"/>
    <xf numFmtId="0" fontId="5" fillId="0" borderId="15" xfId="0" applyFont="1" applyBorder="1" applyAlignment="1">
      <alignment horizontal="center"/>
    </xf>
    <xf numFmtId="0" fontId="7" fillId="0" borderId="16" xfId="0" applyFont="1" applyBorder="1" applyAlignment="1">
      <alignment vertical="center" textRotation="90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textRotation="90" wrapText="1"/>
    </xf>
    <xf numFmtId="164" fontId="7" fillId="0" borderId="18" xfId="1" applyNumberFormat="1" applyFont="1" applyFill="1" applyBorder="1"/>
    <xf numFmtId="164" fontId="7" fillId="0" borderId="19" xfId="1" applyNumberFormat="1" applyFont="1" applyFill="1" applyBorder="1"/>
    <xf numFmtId="0" fontId="7" fillId="0" borderId="20" xfId="0" applyFont="1" applyBorder="1" applyAlignment="1">
      <alignment vertical="center" textRotation="90" wrapText="1"/>
    </xf>
    <xf numFmtId="164" fontId="7" fillId="0" borderId="15" xfId="1" applyNumberFormat="1" applyFont="1" applyFill="1" applyBorder="1"/>
    <xf numFmtId="0" fontId="6" fillId="2" borderId="16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vertical="center" textRotation="90"/>
    </xf>
    <xf numFmtId="0" fontId="2" fillId="0" borderId="20" xfId="0" applyFont="1" applyBorder="1" applyAlignment="1">
      <alignment vertical="center" textRotation="90"/>
    </xf>
    <xf numFmtId="164" fontId="15" fillId="0" borderId="19" xfId="1" applyNumberFormat="1" applyFont="1" applyFill="1" applyBorder="1"/>
    <xf numFmtId="0" fontId="5" fillId="2" borderId="21" xfId="0" applyFont="1" applyFill="1" applyBorder="1" applyAlignment="1">
      <alignment horizontal="center" vertical="center"/>
    </xf>
    <xf numFmtId="164" fontId="5" fillId="0" borderId="18" xfId="1" applyNumberFormat="1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/>
    </xf>
    <xf numFmtId="0" fontId="15" fillId="2" borderId="24" xfId="0" applyFont="1" applyFill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164" fontId="15" fillId="2" borderId="26" xfId="1" applyNumberFormat="1" applyFont="1" applyFill="1" applyBorder="1" applyAlignment="1">
      <alignment horizontal="right"/>
    </xf>
    <xf numFmtId="164" fontId="15" fillId="2" borderId="23" xfId="1" applyNumberFormat="1" applyFont="1" applyFill="1" applyBorder="1" applyAlignment="1">
      <alignment horizontal="right"/>
    </xf>
    <xf numFmtId="164" fontId="15" fillId="0" borderId="27" xfId="1" applyNumberFormat="1" applyFont="1" applyFill="1" applyBorder="1"/>
    <xf numFmtId="14" fontId="6" fillId="2" borderId="7" xfId="0" applyNumberFormat="1" applyFont="1" applyFill="1" applyBorder="1" applyAlignment="1">
      <alignment horizontal="center"/>
    </xf>
    <xf numFmtId="164" fontId="7" fillId="2" borderId="28" xfId="1" applyNumberFormat="1" applyFont="1" applyFill="1" applyBorder="1"/>
    <xf numFmtId="164" fontId="7" fillId="2" borderId="29" xfId="1" applyNumberFormat="1" applyFont="1" applyFill="1" applyBorder="1"/>
    <xf numFmtId="164" fontId="7" fillId="2" borderId="10" xfId="1" applyNumberFormat="1" applyFont="1" applyFill="1" applyBorder="1"/>
    <xf numFmtId="164" fontId="7" fillId="2" borderId="7" xfId="1" applyNumberFormat="1" applyFont="1" applyFill="1" applyBorder="1"/>
    <xf numFmtId="164" fontId="15" fillId="2" borderId="10" xfId="1" applyNumberFormat="1" applyFont="1" applyFill="1" applyBorder="1"/>
    <xf numFmtId="164" fontId="15" fillId="2" borderId="29" xfId="1" applyNumberFormat="1" applyFont="1" applyFill="1" applyBorder="1"/>
    <xf numFmtId="164" fontId="7" fillId="2" borderId="28" xfId="1" applyNumberFormat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horizontal="right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64" fontId="7" fillId="3" borderId="28" xfId="1" applyNumberFormat="1" applyFont="1" applyFill="1" applyBorder="1"/>
    <xf numFmtId="164" fontId="7" fillId="0" borderId="29" xfId="1" applyNumberFormat="1" applyFont="1" applyFill="1" applyBorder="1"/>
    <xf numFmtId="164" fontId="7" fillId="0" borderId="30" xfId="1" applyNumberFormat="1" applyFont="1" applyFill="1" applyBorder="1"/>
    <xf numFmtId="164" fontId="10" fillId="0" borderId="0" xfId="1" applyNumberFormat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165" fontId="7" fillId="0" borderId="0" xfId="3" applyNumberFormat="1" applyFont="1" applyFill="1" applyBorder="1" applyAlignment="1">
      <alignment horizontal="center"/>
    </xf>
    <xf numFmtId="165" fontId="7" fillId="0" borderId="4" xfId="3" applyNumberFormat="1" applyFont="1" applyFill="1" applyBorder="1" applyAlignment="1">
      <alignment horizontal="center"/>
    </xf>
    <xf numFmtId="164" fontId="7" fillId="0" borderId="28" xfId="1" applyNumberFormat="1" applyFont="1" applyFill="1" applyBorder="1"/>
    <xf numFmtId="164" fontId="8" fillId="3" borderId="1" xfId="1" applyNumberFormat="1" applyFont="1" applyFill="1" applyBorder="1"/>
    <xf numFmtId="164" fontId="8" fillId="3" borderId="0" xfId="1" applyNumberFormat="1" applyFont="1" applyFill="1" applyBorder="1"/>
    <xf numFmtId="164" fontId="10" fillId="3" borderId="0" xfId="1" applyNumberFormat="1" applyFont="1" applyFill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164" fontId="7" fillId="0" borderId="7" xfId="1" applyNumberFormat="1" applyFont="1" applyFill="1" applyBorder="1"/>
    <xf numFmtId="0" fontId="6" fillId="0" borderId="3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164" fontId="7" fillId="3" borderId="0" xfId="1" applyNumberFormat="1" applyFont="1" applyFill="1" applyBorder="1"/>
    <xf numFmtId="0" fontId="7" fillId="3" borderId="0" xfId="0" applyFont="1" applyFill="1" applyAlignment="1">
      <alignment horizontal="center"/>
    </xf>
    <xf numFmtId="10" fontId="8" fillId="3" borderId="0" xfId="3" applyNumberFormat="1" applyFont="1" applyFill="1" applyBorder="1" applyAlignment="1">
      <alignment horizontal="center"/>
    </xf>
    <xf numFmtId="165" fontId="10" fillId="3" borderId="0" xfId="3" applyNumberFormat="1" applyFont="1" applyFill="1" applyBorder="1" applyAlignment="1">
      <alignment horizontal="center"/>
    </xf>
    <xf numFmtId="165" fontId="5" fillId="3" borderId="0" xfId="3" applyNumberFormat="1" applyFont="1" applyFill="1" applyBorder="1" applyAlignment="1">
      <alignment horizontal="center"/>
    </xf>
    <xf numFmtId="44" fontId="7" fillId="3" borderId="28" xfId="2" applyFont="1" applyFill="1" applyBorder="1"/>
    <xf numFmtId="165" fontId="5" fillId="3" borderId="0" xfId="3" applyNumberFormat="1" applyFont="1" applyFill="1" applyBorder="1"/>
    <xf numFmtId="10" fontId="7" fillId="0" borderId="0" xfId="3" applyNumberFormat="1" applyFont="1" applyFill="1" applyBorder="1" applyAlignment="1">
      <alignment horizontal="center"/>
    </xf>
    <xf numFmtId="164" fontId="7" fillId="0" borderId="33" xfId="1" applyNumberFormat="1" applyFont="1" applyFill="1" applyBorder="1"/>
    <xf numFmtId="44" fontId="7" fillId="0" borderId="28" xfId="2" applyFont="1" applyFill="1" applyBorder="1"/>
    <xf numFmtId="0" fontId="6" fillId="0" borderId="7" xfId="0" applyFont="1" applyBorder="1" applyAlignment="1">
      <alignment horizontal="center" wrapText="1"/>
    </xf>
    <xf numFmtId="0" fontId="7" fillId="0" borderId="29" xfId="0" applyFont="1" applyBorder="1"/>
    <xf numFmtId="165" fontId="8" fillId="0" borderId="2" xfId="3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4" borderId="7" xfId="1" applyNumberFormat="1" applyFont="1" applyFill="1" applyBorder="1"/>
    <xf numFmtId="164" fontId="7" fillId="4" borderId="29" xfId="1" applyNumberFormat="1" applyFont="1" applyFill="1" applyBorder="1"/>
    <xf numFmtId="164" fontId="7" fillId="4" borderId="28" xfId="1" applyNumberFormat="1" applyFont="1" applyFill="1" applyBorder="1"/>
    <xf numFmtId="164" fontId="7" fillId="5" borderId="28" xfId="1" applyNumberFormat="1" applyFont="1" applyFill="1" applyBorder="1"/>
    <xf numFmtId="43" fontId="7" fillId="3" borderId="28" xfId="1" applyFont="1" applyFill="1" applyBorder="1"/>
    <xf numFmtId="43" fontId="7" fillId="0" borderId="28" xfId="1" applyFont="1" applyFill="1" applyBorder="1"/>
    <xf numFmtId="167" fontId="14" fillId="2" borderId="11" xfId="0" applyNumberFormat="1" applyFont="1" applyFill="1" applyBorder="1" applyAlignment="1">
      <alignment vertical="center"/>
    </xf>
    <xf numFmtId="0" fontId="21" fillId="0" borderId="0" xfId="4" applyFill="1"/>
    <xf numFmtId="164" fontId="7" fillId="0" borderId="0" xfId="0" applyNumberFormat="1" applyFont="1"/>
    <xf numFmtId="0" fontId="5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14" fillId="2" borderId="11" xfId="0" applyFont="1" applyFill="1" applyBorder="1" applyAlignment="1">
      <alignment horizontal="center" vertical="center"/>
    </xf>
    <xf numFmtId="164" fontId="15" fillId="0" borderId="24" xfId="1" applyNumberFormat="1" applyFont="1" applyFill="1" applyBorder="1" applyAlignment="1">
      <alignment horizontal="center"/>
    </xf>
    <xf numFmtId="164" fontId="15" fillId="0" borderId="25" xfId="1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34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5" xfId="1" applyNumberFormat="1" applyFont="1" applyFill="1" applyBorder="1" applyAlignment="1">
      <alignment horizontal="center"/>
    </xf>
    <xf numFmtId="164" fontId="16" fillId="0" borderId="5" xfId="1" applyNumberFormat="1" applyFont="1" applyFill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2" xfId="0" applyFont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p.msu.edu/PL/Portal/165/FacilitiesAdministrativeCostRates" TargetMode="External"/><Relationship Id="rId1" Type="http://schemas.openxmlformats.org/officeDocument/2006/relationships/hyperlink" Target="https://osp.msu.edu/PL/Portal/95/20212022FringeBenefitsforSponsoredProject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8"/>
  <sheetViews>
    <sheetView tabSelected="1" zoomScaleNormal="100" workbookViewId="0">
      <selection activeCell="D5" sqref="D5"/>
    </sheetView>
  </sheetViews>
  <sheetFormatPr defaultColWidth="9.140625" defaultRowHeight="9" x14ac:dyDescent="0.15"/>
  <cols>
    <col min="1" max="1" width="2.7109375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bestFit="1" customWidth="1"/>
    <col min="11" max="11" width="6.85546875" style="3" customWidth="1"/>
    <col min="12" max="12" width="3.7109375" style="3" customWidth="1"/>
    <col min="13" max="14" width="6.7109375" style="3" customWidth="1"/>
    <col min="15" max="15" width="6.140625" style="3" customWidth="1"/>
    <col min="16" max="16" width="7.140625" style="3" customWidth="1"/>
    <col min="17" max="17" width="7.7109375" style="3" customWidth="1"/>
    <col min="18" max="18" width="10" style="3" customWidth="1"/>
    <col min="19" max="19" width="10.28515625" style="3" bestFit="1" customWidth="1"/>
    <col min="20" max="16384" width="9.140625" style="3"/>
  </cols>
  <sheetData>
    <row r="1" spans="1:18" ht="18.75" customHeight="1" x14ac:dyDescent="0.15">
      <c r="A1" s="84" t="s">
        <v>51</v>
      </c>
      <c r="B1" s="85" t="s">
        <v>61</v>
      </c>
      <c r="C1" s="85"/>
      <c r="D1" s="86"/>
      <c r="E1" s="86"/>
      <c r="F1" s="87" t="s">
        <v>8</v>
      </c>
      <c r="G1" s="172" t="s">
        <v>61</v>
      </c>
      <c r="H1" s="172"/>
      <c r="I1" s="172"/>
      <c r="J1" s="172"/>
      <c r="K1" s="88"/>
      <c r="L1" s="88"/>
      <c r="M1" s="84"/>
      <c r="N1" s="84" t="s">
        <v>9</v>
      </c>
      <c r="O1" s="84"/>
      <c r="P1" s="162" t="s">
        <v>77</v>
      </c>
      <c r="Q1" s="162"/>
      <c r="R1" s="89"/>
    </row>
    <row r="2" spans="1:18" ht="12" customHeight="1" x14ac:dyDescent="0.15">
      <c r="A2" s="90"/>
      <c r="B2" s="26"/>
      <c r="C2" s="26"/>
      <c r="D2" s="167" t="s">
        <v>0</v>
      </c>
      <c r="E2" s="168"/>
      <c r="F2" s="168"/>
      <c r="G2" s="168"/>
      <c r="H2" s="168"/>
      <c r="I2" s="168"/>
      <c r="J2" s="169"/>
      <c r="K2" s="168" t="s">
        <v>76</v>
      </c>
      <c r="L2" s="168"/>
      <c r="M2" s="168"/>
      <c r="N2" s="168"/>
      <c r="O2" s="168"/>
      <c r="P2" s="168"/>
      <c r="Q2" s="168"/>
      <c r="R2" s="165" t="s">
        <v>1</v>
      </c>
    </row>
    <row r="3" spans="1:18" ht="27" customHeight="1" x14ac:dyDescent="0.15">
      <c r="A3" s="92"/>
      <c r="B3" s="68" t="s">
        <v>49</v>
      </c>
      <c r="C3" s="30" t="s">
        <v>3</v>
      </c>
      <c r="D3" s="31" t="s">
        <v>2</v>
      </c>
      <c r="E3" s="32" t="s">
        <v>4</v>
      </c>
      <c r="F3" s="33" t="s">
        <v>11</v>
      </c>
      <c r="G3" s="34" t="s">
        <v>16</v>
      </c>
      <c r="H3" s="34" t="s">
        <v>25</v>
      </c>
      <c r="I3" s="35" t="s">
        <v>31</v>
      </c>
      <c r="J3" s="79" t="s">
        <v>14</v>
      </c>
      <c r="K3" s="36" t="s">
        <v>24</v>
      </c>
      <c r="L3" s="32" t="s">
        <v>4</v>
      </c>
      <c r="M3" s="33" t="s">
        <v>11</v>
      </c>
      <c r="N3" s="34" t="s">
        <v>16</v>
      </c>
      <c r="O3" s="34" t="s">
        <v>25</v>
      </c>
      <c r="P3" s="37" t="s">
        <v>13</v>
      </c>
      <c r="Q3" s="81" t="s">
        <v>15</v>
      </c>
      <c r="R3" s="166"/>
    </row>
    <row r="4" spans="1:18" s="1" customFormat="1" ht="12.75" customHeight="1" x14ac:dyDescent="0.2">
      <c r="A4" s="93" t="s">
        <v>27</v>
      </c>
      <c r="B4" s="69" t="s">
        <v>26</v>
      </c>
      <c r="C4" s="70"/>
      <c r="D4" s="152"/>
      <c r="E4" s="24"/>
      <c r="F4" s="24"/>
      <c r="G4" s="25"/>
      <c r="H4" s="25"/>
      <c r="I4" s="25"/>
      <c r="J4" s="115"/>
      <c r="K4" s="137"/>
      <c r="L4" s="24"/>
      <c r="M4" s="24"/>
      <c r="N4" s="25"/>
      <c r="O4" s="25"/>
      <c r="P4" s="25"/>
      <c r="Q4" s="115"/>
      <c r="R4" s="91"/>
    </row>
    <row r="5" spans="1:18" s="1" customFormat="1" ht="11.25" x14ac:dyDescent="0.2">
      <c r="A5" s="94"/>
      <c r="B5" s="12"/>
      <c r="C5" s="3"/>
      <c r="D5" s="126"/>
      <c r="E5" s="10"/>
      <c r="F5" s="145">
        <v>0</v>
      </c>
      <c r="G5" s="8">
        <f>ROUND(D5*F5,0)</f>
        <v>0</v>
      </c>
      <c r="H5" s="144">
        <v>0</v>
      </c>
      <c r="I5" s="8">
        <f>ROUND(G5*H5,0)</f>
        <v>0</v>
      </c>
      <c r="J5" s="116"/>
      <c r="K5" s="133">
        <f>ROUND(D5*1.02,0)</f>
        <v>0</v>
      </c>
      <c r="L5" s="10"/>
      <c r="M5" s="131">
        <f>F5</f>
        <v>0</v>
      </c>
      <c r="N5" s="8">
        <f>ROUND(K5*M5,0)</f>
        <v>0</v>
      </c>
      <c r="O5" s="144">
        <v>0</v>
      </c>
      <c r="P5" s="8">
        <f>ROUND(N5*O5,0)</f>
        <v>0</v>
      </c>
      <c r="Q5" s="116"/>
      <c r="R5" s="95"/>
    </row>
    <row r="6" spans="1:18" s="1" customFormat="1" ht="11.25" x14ac:dyDescent="0.2">
      <c r="A6" s="94"/>
      <c r="B6" s="12"/>
      <c r="C6" s="3" t="s">
        <v>50</v>
      </c>
      <c r="D6" s="133"/>
      <c r="E6" s="143"/>
      <c r="F6" s="38">
        <v>0</v>
      </c>
      <c r="G6" s="15">
        <f>ROUND(D6*E6,0)</f>
        <v>0</v>
      </c>
      <c r="H6" s="40">
        <v>7.6499999999999999E-2</v>
      </c>
      <c r="I6" s="128">
        <f>ROUND(G6*H6,0)</f>
        <v>0</v>
      </c>
      <c r="J6" s="117"/>
      <c r="K6" s="133">
        <f>ROUND(D6*1.02,0)</f>
        <v>0</v>
      </c>
      <c r="L6" s="10"/>
      <c r="M6" s="131">
        <f>F6</f>
        <v>0</v>
      </c>
      <c r="N6" s="15">
        <f>ROUND(K6*L6,0)</f>
        <v>0</v>
      </c>
      <c r="O6" s="40">
        <v>7.6499999999999999E-2</v>
      </c>
      <c r="P6" s="128">
        <f>ROUND(N6*O6,0)</f>
        <v>0</v>
      </c>
      <c r="Q6" s="117"/>
      <c r="R6" s="96"/>
    </row>
    <row r="7" spans="1:18" s="1" customFormat="1" ht="11.25" x14ac:dyDescent="0.2">
      <c r="A7" s="97"/>
      <c r="B7" s="170" t="s">
        <v>1</v>
      </c>
      <c r="C7" s="171"/>
      <c r="D7" s="153"/>
      <c r="E7" s="55"/>
      <c r="F7" s="55"/>
      <c r="G7" s="15">
        <f>SUM(G5:G6)</f>
        <v>0</v>
      </c>
      <c r="H7" s="154"/>
      <c r="I7" s="15">
        <f>SUM(I5:I6)</f>
        <v>0</v>
      </c>
      <c r="J7" s="118">
        <f>G7+I7</f>
        <v>0</v>
      </c>
      <c r="K7" s="127"/>
      <c r="L7" s="14"/>
      <c r="M7" s="55"/>
      <c r="N7" s="15">
        <f>SUM(N5:N6)</f>
        <v>0</v>
      </c>
      <c r="O7" s="154"/>
      <c r="P7" s="15">
        <f>SUM(P5:P6)</f>
        <v>0</v>
      </c>
      <c r="Q7" s="118">
        <f>N7+P7</f>
        <v>0</v>
      </c>
      <c r="R7" s="96">
        <f>J7+Q7</f>
        <v>0</v>
      </c>
    </row>
    <row r="8" spans="1:18" s="1" customFormat="1" ht="11.25" x14ac:dyDescent="0.2">
      <c r="A8" s="94"/>
      <c r="B8" s="12"/>
      <c r="C8" s="3"/>
      <c r="D8" s="126"/>
      <c r="E8" s="10"/>
      <c r="F8" s="145">
        <v>0</v>
      </c>
      <c r="G8" s="8">
        <f>ROUND(D8*F8,0)</f>
        <v>0</v>
      </c>
      <c r="H8" s="144">
        <v>0</v>
      </c>
      <c r="I8" s="8">
        <f>ROUND(G8*H8,0)</f>
        <v>0</v>
      </c>
      <c r="J8" s="116"/>
      <c r="K8" s="133"/>
      <c r="L8" s="10"/>
      <c r="M8" s="131">
        <f>F8</f>
        <v>0</v>
      </c>
      <c r="N8" s="8">
        <f>ROUND(K8*M8,0)</f>
        <v>0</v>
      </c>
      <c r="O8" s="144">
        <v>0</v>
      </c>
      <c r="P8" s="8">
        <f>ROUND(N8*O8,0)</f>
        <v>0</v>
      </c>
      <c r="Q8" s="116"/>
      <c r="R8" s="95"/>
    </row>
    <row r="9" spans="1:18" s="1" customFormat="1" ht="11.25" x14ac:dyDescent="0.2">
      <c r="A9" s="94"/>
      <c r="B9" s="12"/>
      <c r="C9" s="3" t="s">
        <v>50</v>
      </c>
      <c r="D9" s="133"/>
      <c r="E9" s="143">
        <v>0</v>
      </c>
      <c r="F9" s="38">
        <v>0</v>
      </c>
      <c r="G9" s="15">
        <f>ROUND(D9*E9,0)</f>
        <v>0</v>
      </c>
      <c r="H9" s="40">
        <v>7.6499999999999999E-2</v>
      </c>
      <c r="I9" s="128">
        <f>ROUND(G9*H9,0)</f>
        <v>0</v>
      </c>
      <c r="J9" s="117"/>
      <c r="K9" s="133">
        <f>ROUND(D9*1.02,0)</f>
        <v>0</v>
      </c>
      <c r="L9" s="10">
        <f>E9</f>
        <v>0</v>
      </c>
      <c r="M9" s="131">
        <f>F9</f>
        <v>0</v>
      </c>
      <c r="N9" s="15">
        <f>ROUND(K9*L9,0)</f>
        <v>0</v>
      </c>
      <c r="O9" s="40">
        <v>7.6499999999999999E-2</v>
      </c>
      <c r="P9" s="128">
        <f>ROUND(N9*O9,0)</f>
        <v>0</v>
      </c>
      <c r="Q9" s="117"/>
      <c r="R9" s="96"/>
    </row>
    <row r="10" spans="1:18" s="1" customFormat="1" ht="11.25" x14ac:dyDescent="0.2">
      <c r="A10" s="97"/>
      <c r="B10" s="170" t="s">
        <v>1</v>
      </c>
      <c r="C10" s="171"/>
      <c r="D10" s="153"/>
      <c r="E10" s="55"/>
      <c r="F10" s="154"/>
      <c r="G10" s="15">
        <f>SUM(G8:G9)</f>
        <v>0</v>
      </c>
      <c r="H10" s="154"/>
      <c r="I10" s="15">
        <f>SUM(I8:I9)</f>
        <v>0</v>
      </c>
      <c r="J10" s="118">
        <f>G10+I10</f>
        <v>0</v>
      </c>
      <c r="K10" s="127"/>
      <c r="L10" s="14"/>
      <c r="M10" s="55"/>
      <c r="N10" s="15">
        <f>SUM(N8:N9)</f>
        <v>0</v>
      </c>
      <c r="O10" s="154"/>
      <c r="P10" s="15">
        <f>SUM(P8:P9)</f>
        <v>0</v>
      </c>
      <c r="Q10" s="118">
        <f>N10+P10</f>
        <v>0</v>
      </c>
      <c r="R10" s="96">
        <f>J10+Q10</f>
        <v>0</v>
      </c>
    </row>
    <row r="11" spans="1:18" s="1" customFormat="1" ht="11.25" x14ac:dyDescent="0.2">
      <c r="A11" s="94"/>
      <c r="B11" s="12"/>
      <c r="C11" s="3"/>
      <c r="D11" s="126"/>
      <c r="E11" s="10"/>
      <c r="F11" s="145">
        <v>0</v>
      </c>
      <c r="G11" s="8">
        <f>ROUND(D11*F11,0)</f>
        <v>0</v>
      </c>
      <c r="H11" s="144">
        <v>0</v>
      </c>
      <c r="I11" s="8">
        <f>ROUND(G11*H11,0)</f>
        <v>0</v>
      </c>
      <c r="J11" s="116"/>
      <c r="K11" s="133">
        <f>ROUND(D11*1.02,0)</f>
        <v>0</v>
      </c>
      <c r="L11" s="10">
        <v>0</v>
      </c>
      <c r="M11" s="131">
        <f>F11</f>
        <v>0</v>
      </c>
      <c r="N11" s="8">
        <f>ROUND(K11*M11,0)</f>
        <v>0</v>
      </c>
      <c r="O11" s="144">
        <v>0</v>
      </c>
      <c r="P11" s="8">
        <f>ROUND(N11*O11,0)</f>
        <v>0</v>
      </c>
      <c r="Q11" s="116"/>
      <c r="R11" s="95"/>
    </row>
    <row r="12" spans="1:18" s="1" customFormat="1" ht="11.25" x14ac:dyDescent="0.2">
      <c r="A12" s="94"/>
      <c r="B12" s="12"/>
      <c r="C12" s="3" t="s">
        <v>50</v>
      </c>
      <c r="D12" s="133"/>
      <c r="E12" s="143"/>
      <c r="F12" s="38">
        <v>0</v>
      </c>
      <c r="G12" s="15">
        <f>ROUND(D12*E12,0)</f>
        <v>0</v>
      </c>
      <c r="H12" s="40">
        <v>7.6499999999999999E-2</v>
      </c>
      <c r="I12" s="128">
        <f>ROUND(G12*H12,0)</f>
        <v>0</v>
      </c>
      <c r="J12" s="117"/>
      <c r="K12" s="133">
        <f>ROUND(D12*1.02,0)</f>
        <v>0</v>
      </c>
      <c r="L12" s="10">
        <f>E12</f>
        <v>0</v>
      </c>
      <c r="M12" s="131">
        <f>F12</f>
        <v>0</v>
      </c>
      <c r="N12" s="15">
        <f>ROUND(K12*L12,0)</f>
        <v>0</v>
      </c>
      <c r="O12" s="40">
        <v>7.6499999999999999E-2</v>
      </c>
      <c r="P12" s="128">
        <f>ROUND(N12*O12,0)</f>
        <v>0</v>
      </c>
      <c r="Q12" s="117"/>
      <c r="R12" s="96"/>
    </row>
    <row r="13" spans="1:18" s="1" customFormat="1" ht="11.25" x14ac:dyDescent="0.2">
      <c r="A13" s="97"/>
      <c r="B13" s="170" t="s">
        <v>1</v>
      </c>
      <c r="C13" s="171"/>
      <c r="D13" s="153"/>
      <c r="E13" s="55"/>
      <c r="F13" s="154"/>
      <c r="G13" s="15">
        <f>SUM(G11:G12)</f>
        <v>0</v>
      </c>
      <c r="H13" s="154"/>
      <c r="I13" s="15">
        <f>SUM(I11:I12)</f>
        <v>0</v>
      </c>
      <c r="J13" s="118">
        <f>G13+I13</f>
        <v>0</v>
      </c>
      <c r="K13" s="127"/>
      <c r="L13" s="14"/>
      <c r="M13" s="55"/>
      <c r="N13" s="15">
        <f>SUM(N11:N12)</f>
        <v>0</v>
      </c>
      <c r="O13" s="154"/>
      <c r="P13" s="15">
        <f>SUM(P11:P12)</f>
        <v>0</v>
      </c>
      <c r="Q13" s="118">
        <f>N13+P13</f>
        <v>0</v>
      </c>
      <c r="R13" s="96">
        <f>J13+Q13</f>
        <v>0</v>
      </c>
    </row>
    <row r="14" spans="1:18" s="1" customFormat="1" ht="11.25" hidden="1" x14ac:dyDescent="0.2">
      <c r="A14" s="94"/>
      <c r="B14" s="12" t="s">
        <v>49</v>
      </c>
      <c r="C14" s="3"/>
      <c r="D14" s="126"/>
      <c r="E14" s="10">
        <v>0</v>
      </c>
      <c r="F14" s="145">
        <v>0</v>
      </c>
      <c r="G14" s="8">
        <f>ROUND(D14*F14,0)</f>
        <v>0</v>
      </c>
      <c r="H14" s="144">
        <v>0</v>
      </c>
      <c r="I14" s="8">
        <f>ROUND(G14*H14,0)</f>
        <v>0</v>
      </c>
      <c r="J14" s="116"/>
      <c r="K14" s="133">
        <f>ROUND(D14*1.02,0)</f>
        <v>0</v>
      </c>
      <c r="L14" s="10">
        <v>0</v>
      </c>
      <c r="M14" s="131">
        <f>F14</f>
        <v>0</v>
      </c>
      <c r="N14" s="8">
        <f>ROUND(K14*M14,0)</f>
        <v>0</v>
      </c>
      <c r="O14" s="144">
        <v>0</v>
      </c>
      <c r="P14" s="8">
        <f>ROUND(N14*O14,0)</f>
        <v>0</v>
      </c>
      <c r="Q14" s="116"/>
      <c r="R14" s="95"/>
    </row>
    <row r="15" spans="1:18" s="1" customFormat="1" ht="11.25" hidden="1" x14ac:dyDescent="0.2">
      <c r="A15" s="94"/>
      <c r="B15" s="12"/>
      <c r="C15" s="3" t="s">
        <v>50</v>
      </c>
      <c r="D15" s="133">
        <f>ROUND(D14/9,0)</f>
        <v>0</v>
      </c>
      <c r="E15" s="143">
        <v>0</v>
      </c>
      <c r="F15" s="38">
        <v>0</v>
      </c>
      <c r="G15" s="15">
        <f>ROUND(D15*E15,0)</f>
        <v>0</v>
      </c>
      <c r="H15" s="40">
        <v>7.6499999999999999E-2</v>
      </c>
      <c r="I15" s="128">
        <f>ROUND(G15*H15,0)</f>
        <v>0</v>
      </c>
      <c r="J15" s="117"/>
      <c r="K15" s="133">
        <f>ROUND(D15*1.02,0)</f>
        <v>0</v>
      </c>
      <c r="L15" s="10">
        <f>E15</f>
        <v>0</v>
      </c>
      <c r="M15" s="131">
        <f>F15</f>
        <v>0</v>
      </c>
      <c r="N15" s="15">
        <f>ROUND(K15*L15,0)</f>
        <v>0</v>
      </c>
      <c r="O15" s="40">
        <v>7.6499999999999999E-2</v>
      </c>
      <c r="P15" s="128">
        <f>ROUND(N15*O15,0)</f>
        <v>0</v>
      </c>
      <c r="Q15" s="117"/>
      <c r="R15" s="96"/>
    </row>
    <row r="16" spans="1:18" s="1" customFormat="1" ht="11.25" hidden="1" x14ac:dyDescent="0.2">
      <c r="A16" s="97"/>
      <c r="B16" s="170" t="s">
        <v>1</v>
      </c>
      <c r="C16" s="171"/>
      <c r="D16" s="153"/>
      <c r="E16" s="55"/>
      <c r="F16" s="154"/>
      <c r="G16" s="15">
        <f>SUM(G14:G15)</f>
        <v>0</v>
      </c>
      <c r="H16" s="154"/>
      <c r="I16" s="15">
        <f>SUM(I14:I15)</f>
        <v>0</v>
      </c>
      <c r="J16" s="118">
        <f>G16+I16</f>
        <v>0</v>
      </c>
      <c r="K16" s="127"/>
      <c r="L16" s="14"/>
      <c r="M16" s="55"/>
      <c r="N16" s="15">
        <f>SUM(N14:N15)</f>
        <v>0</v>
      </c>
      <c r="O16" s="154"/>
      <c r="P16" s="15">
        <f>SUM(P14:P15)</f>
        <v>0</v>
      </c>
      <c r="Q16" s="118">
        <f>N16+P16</f>
        <v>0</v>
      </c>
      <c r="R16" s="96">
        <f>J16+Q16</f>
        <v>0</v>
      </c>
    </row>
    <row r="17" spans="1:18" s="1" customFormat="1" ht="11.25" hidden="1" x14ac:dyDescent="0.2">
      <c r="A17" s="94"/>
      <c r="B17" s="12" t="s">
        <v>49</v>
      </c>
      <c r="C17" s="3"/>
      <c r="D17" s="126">
        <v>0</v>
      </c>
      <c r="E17" s="10">
        <v>0</v>
      </c>
      <c r="F17" s="145">
        <v>0</v>
      </c>
      <c r="G17" s="8">
        <f>ROUND(D17*F17,0)</f>
        <v>0</v>
      </c>
      <c r="H17" s="144">
        <v>0</v>
      </c>
      <c r="I17" s="8">
        <f>ROUND(G17*H17,0)</f>
        <v>0</v>
      </c>
      <c r="J17" s="116"/>
      <c r="K17" s="133">
        <f>ROUND(D17*1.02,0)</f>
        <v>0</v>
      </c>
      <c r="L17" s="10">
        <v>0</v>
      </c>
      <c r="M17" s="131">
        <f>F17</f>
        <v>0</v>
      </c>
      <c r="N17" s="8">
        <f>ROUND(K17*M17,0)</f>
        <v>0</v>
      </c>
      <c r="O17" s="144">
        <v>0</v>
      </c>
      <c r="P17" s="8">
        <f>ROUND(N17*O17,0)</f>
        <v>0</v>
      </c>
      <c r="Q17" s="116"/>
      <c r="R17" s="95"/>
    </row>
    <row r="18" spans="1:18" s="1" customFormat="1" ht="11.25" hidden="1" x14ac:dyDescent="0.2">
      <c r="A18" s="94"/>
      <c r="B18" s="12"/>
      <c r="C18" s="3" t="s">
        <v>50</v>
      </c>
      <c r="D18" s="133">
        <f>ROUND(D17/9,0)</f>
        <v>0</v>
      </c>
      <c r="E18" s="143">
        <v>0</v>
      </c>
      <c r="F18" s="38">
        <v>0</v>
      </c>
      <c r="G18" s="15">
        <f>ROUND(D18*E18,0)</f>
        <v>0</v>
      </c>
      <c r="H18" s="40">
        <v>7.6499999999999999E-2</v>
      </c>
      <c r="I18" s="128">
        <f>ROUND(G18*H18,0)</f>
        <v>0</v>
      </c>
      <c r="J18" s="117"/>
      <c r="K18" s="133">
        <f>ROUND(D18*1.02,0)</f>
        <v>0</v>
      </c>
      <c r="L18" s="10">
        <f>E18</f>
        <v>0</v>
      </c>
      <c r="M18" s="131">
        <f>F18</f>
        <v>0</v>
      </c>
      <c r="N18" s="15">
        <f>ROUND(K18*L18,0)</f>
        <v>0</v>
      </c>
      <c r="O18" s="40">
        <v>7.6499999999999999E-2</v>
      </c>
      <c r="P18" s="128">
        <f>ROUND(N18*O18,0)</f>
        <v>0</v>
      </c>
      <c r="Q18" s="117"/>
      <c r="R18" s="96"/>
    </row>
    <row r="19" spans="1:18" s="1" customFormat="1" ht="11.25" hidden="1" x14ac:dyDescent="0.2">
      <c r="A19" s="97"/>
      <c r="B19" s="170" t="s">
        <v>1</v>
      </c>
      <c r="C19" s="171"/>
      <c r="D19" s="153"/>
      <c r="E19" s="55"/>
      <c r="F19" s="154"/>
      <c r="G19" s="15">
        <f>SUM(G17:G18)</f>
        <v>0</v>
      </c>
      <c r="H19" s="154"/>
      <c r="I19" s="15">
        <f>SUM(I17:I18)</f>
        <v>0</v>
      </c>
      <c r="J19" s="118">
        <f>G19+I19</f>
        <v>0</v>
      </c>
      <c r="K19" s="127"/>
      <c r="L19" s="14"/>
      <c r="M19" s="55"/>
      <c r="N19" s="15">
        <f>SUM(N17:N18)</f>
        <v>0</v>
      </c>
      <c r="O19" s="154"/>
      <c r="P19" s="15">
        <f>SUM(P17:P18)</f>
        <v>0</v>
      </c>
      <c r="Q19" s="118">
        <f>N19+P19</f>
        <v>0</v>
      </c>
      <c r="R19" s="96">
        <f>J19+Q19</f>
        <v>0</v>
      </c>
    </row>
    <row r="20" spans="1:18" s="1" customFormat="1" ht="11.25" hidden="1" x14ac:dyDescent="0.2">
      <c r="A20" s="94"/>
      <c r="B20" s="12" t="s">
        <v>49</v>
      </c>
      <c r="C20" s="3"/>
      <c r="D20" s="126">
        <v>0</v>
      </c>
      <c r="E20" s="10">
        <v>0</v>
      </c>
      <c r="F20" s="145">
        <v>0</v>
      </c>
      <c r="G20" s="8">
        <f>ROUND(D20*F20,0)</f>
        <v>0</v>
      </c>
      <c r="H20" s="144">
        <v>0</v>
      </c>
      <c r="I20" s="8">
        <f>ROUND(G20*H20,0)</f>
        <v>0</v>
      </c>
      <c r="J20" s="116"/>
      <c r="K20" s="133">
        <f>ROUND(D20*1.02,0)</f>
        <v>0</v>
      </c>
      <c r="L20" s="10">
        <v>0</v>
      </c>
      <c r="M20" s="131">
        <f>F20</f>
        <v>0</v>
      </c>
      <c r="N20" s="8">
        <f>ROUND(K20*M20,0)</f>
        <v>0</v>
      </c>
      <c r="O20" s="144">
        <v>0</v>
      </c>
      <c r="P20" s="8">
        <f>ROUND(N20*O20,0)</f>
        <v>0</v>
      </c>
      <c r="Q20" s="116"/>
      <c r="R20" s="95"/>
    </row>
    <row r="21" spans="1:18" s="1" customFormat="1" ht="11.25" hidden="1" x14ac:dyDescent="0.2">
      <c r="A21" s="94"/>
      <c r="B21" s="12"/>
      <c r="C21" s="3" t="s">
        <v>50</v>
      </c>
      <c r="D21" s="133">
        <f>ROUND(D20/9,0)</f>
        <v>0</v>
      </c>
      <c r="E21" s="143">
        <v>0</v>
      </c>
      <c r="F21" s="38">
        <v>0</v>
      </c>
      <c r="G21" s="15">
        <f>ROUND(D21*E21,0)</f>
        <v>0</v>
      </c>
      <c r="H21" s="40">
        <v>7.6499999999999999E-2</v>
      </c>
      <c r="I21" s="128">
        <f>ROUND(G21*H21,0)</f>
        <v>0</v>
      </c>
      <c r="J21" s="117"/>
      <c r="K21" s="133">
        <f>ROUND(D21*1.02,0)</f>
        <v>0</v>
      </c>
      <c r="L21" s="10">
        <f>E21</f>
        <v>0</v>
      </c>
      <c r="M21" s="131">
        <f>F21</f>
        <v>0</v>
      </c>
      <c r="N21" s="15">
        <f>ROUND(K21*L21,0)</f>
        <v>0</v>
      </c>
      <c r="O21" s="40">
        <v>7.6499999999999999E-2</v>
      </c>
      <c r="P21" s="128">
        <f>ROUND(N21*O21,0)</f>
        <v>0</v>
      </c>
      <c r="Q21" s="117"/>
      <c r="R21" s="96"/>
    </row>
    <row r="22" spans="1:18" s="1" customFormat="1" ht="11.25" hidden="1" x14ac:dyDescent="0.2">
      <c r="A22" s="97"/>
      <c r="B22" s="170" t="s">
        <v>1</v>
      </c>
      <c r="C22" s="171"/>
      <c r="D22" s="153"/>
      <c r="E22" s="55"/>
      <c r="F22" s="154"/>
      <c r="G22" s="15">
        <f>SUM(G20:G21)</f>
        <v>0</v>
      </c>
      <c r="H22" s="154"/>
      <c r="I22" s="15">
        <f>SUM(I20:I21)</f>
        <v>0</v>
      </c>
      <c r="J22" s="118">
        <f>G22+I22</f>
        <v>0</v>
      </c>
      <c r="K22" s="127"/>
      <c r="L22" s="14"/>
      <c r="M22" s="55"/>
      <c r="N22" s="15">
        <f>SUM(N20:N21)</f>
        <v>0</v>
      </c>
      <c r="O22" s="154"/>
      <c r="P22" s="15">
        <f>SUM(P20:P21)</f>
        <v>0</v>
      </c>
      <c r="Q22" s="118">
        <f>N22+P22</f>
        <v>0</v>
      </c>
      <c r="R22" s="96">
        <f>J22+Q22</f>
        <v>0</v>
      </c>
    </row>
    <row r="23" spans="1:18" s="1" customFormat="1" ht="11.25" x14ac:dyDescent="0.2">
      <c r="A23" s="93" t="s">
        <v>28</v>
      </c>
      <c r="B23" s="71" t="s">
        <v>29</v>
      </c>
      <c r="C23" s="72"/>
      <c r="D23" s="152"/>
      <c r="E23" s="24"/>
      <c r="F23" s="24"/>
      <c r="G23" s="25"/>
      <c r="H23" s="25"/>
      <c r="I23" s="18"/>
      <c r="J23" s="119"/>
      <c r="K23" s="138"/>
      <c r="L23" s="41"/>
      <c r="M23" s="132"/>
      <c r="N23" s="18"/>
      <c r="O23" s="25"/>
      <c r="P23" s="23"/>
      <c r="Q23" s="123"/>
      <c r="R23" s="98"/>
    </row>
    <row r="24" spans="1:18" s="1" customFormat="1" ht="11.25" x14ac:dyDescent="0.2">
      <c r="A24" s="94"/>
      <c r="B24" s="12"/>
      <c r="C24" s="3"/>
      <c r="D24" s="126"/>
      <c r="E24" s="10"/>
      <c r="F24" s="145"/>
      <c r="G24" s="8"/>
      <c r="H24" s="144"/>
      <c r="I24" s="8"/>
      <c r="J24" s="116"/>
      <c r="K24" s="133"/>
      <c r="L24" s="10"/>
      <c r="M24" s="131"/>
      <c r="N24" s="8"/>
      <c r="O24" s="144"/>
      <c r="P24" s="8"/>
      <c r="Q24" s="122"/>
      <c r="R24" s="95"/>
    </row>
    <row r="25" spans="1:18" s="1" customFormat="1" ht="11.25" x14ac:dyDescent="0.2">
      <c r="A25" s="94"/>
      <c r="B25" s="12"/>
      <c r="C25" s="3"/>
      <c r="D25" s="126">
        <v>0</v>
      </c>
      <c r="E25" s="10">
        <v>0</v>
      </c>
      <c r="F25" s="145">
        <v>0</v>
      </c>
      <c r="G25" s="8">
        <f t="shared" ref="G25:G29" si="0">ROUND(D25*F25,0)</f>
        <v>0</v>
      </c>
      <c r="H25" s="144">
        <v>0</v>
      </c>
      <c r="I25" s="8">
        <f t="shared" ref="I25:I31" si="1">ROUND(G25*H25,0)</f>
        <v>0</v>
      </c>
      <c r="J25" s="116">
        <f t="shared" ref="J25:J29" si="2">G25+I25</f>
        <v>0</v>
      </c>
      <c r="K25" s="133">
        <f t="shared" ref="K25:K29" si="3">ROUND(D25*1.02,0)</f>
        <v>0</v>
      </c>
      <c r="L25" s="10">
        <v>0</v>
      </c>
      <c r="M25" s="131">
        <f t="shared" ref="M25:M29" si="4">F25</f>
        <v>0</v>
      </c>
      <c r="N25" s="8">
        <f t="shared" ref="N25:N29" si="5">ROUND(K25*M25,0)</f>
        <v>0</v>
      </c>
      <c r="O25" s="144">
        <v>0</v>
      </c>
      <c r="P25" s="8">
        <f t="shared" ref="P25:P31" si="6">ROUND(N25*O25,0)</f>
        <v>0</v>
      </c>
      <c r="Q25" s="122">
        <f t="shared" ref="Q25:Q29" si="7">N25+P25</f>
        <v>0</v>
      </c>
      <c r="R25" s="95">
        <f t="shared" ref="R25:R31" si="8">SUM(J25+Q25)</f>
        <v>0</v>
      </c>
    </row>
    <row r="26" spans="1:18" s="1" customFormat="1" ht="11.25" x14ac:dyDescent="0.2">
      <c r="A26" s="94"/>
      <c r="B26" s="12"/>
      <c r="C26" s="3"/>
      <c r="D26" s="126">
        <v>0</v>
      </c>
      <c r="E26" s="10">
        <v>0</v>
      </c>
      <c r="F26" s="145">
        <v>0</v>
      </c>
      <c r="G26" s="8">
        <f t="shared" si="0"/>
        <v>0</v>
      </c>
      <c r="H26" s="144">
        <v>0</v>
      </c>
      <c r="I26" s="8">
        <f t="shared" si="1"/>
        <v>0</v>
      </c>
      <c r="J26" s="116">
        <f t="shared" si="2"/>
        <v>0</v>
      </c>
      <c r="K26" s="133">
        <f t="shared" si="3"/>
        <v>0</v>
      </c>
      <c r="L26" s="10">
        <v>0</v>
      </c>
      <c r="M26" s="131">
        <f t="shared" si="4"/>
        <v>0</v>
      </c>
      <c r="N26" s="8">
        <f t="shared" si="5"/>
        <v>0</v>
      </c>
      <c r="O26" s="144">
        <v>0</v>
      </c>
      <c r="P26" s="8">
        <f t="shared" si="6"/>
        <v>0</v>
      </c>
      <c r="Q26" s="122">
        <f t="shared" si="7"/>
        <v>0</v>
      </c>
      <c r="R26" s="95">
        <f t="shared" si="8"/>
        <v>0</v>
      </c>
    </row>
    <row r="27" spans="1:18" s="1" customFormat="1" ht="11.25" x14ac:dyDescent="0.2">
      <c r="A27" s="94"/>
      <c r="B27" s="12"/>
      <c r="C27" s="3"/>
      <c r="D27" s="126">
        <v>0</v>
      </c>
      <c r="E27" s="10">
        <v>0</v>
      </c>
      <c r="F27" s="145">
        <v>0</v>
      </c>
      <c r="G27" s="8">
        <f t="shared" si="0"/>
        <v>0</v>
      </c>
      <c r="H27" s="144">
        <v>0</v>
      </c>
      <c r="I27" s="8">
        <f t="shared" si="1"/>
        <v>0</v>
      </c>
      <c r="J27" s="116">
        <f t="shared" si="2"/>
        <v>0</v>
      </c>
      <c r="K27" s="133">
        <f t="shared" si="3"/>
        <v>0</v>
      </c>
      <c r="L27" s="10">
        <v>0</v>
      </c>
      <c r="M27" s="131">
        <f t="shared" si="4"/>
        <v>0</v>
      </c>
      <c r="N27" s="8">
        <f t="shared" si="5"/>
        <v>0</v>
      </c>
      <c r="O27" s="144">
        <v>0</v>
      </c>
      <c r="P27" s="8">
        <f t="shared" si="6"/>
        <v>0</v>
      </c>
      <c r="Q27" s="122">
        <f t="shared" si="7"/>
        <v>0</v>
      </c>
      <c r="R27" s="95">
        <f t="shared" si="8"/>
        <v>0</v>
      </c>
    </row>
    <row r="28" spans="1:18" s="1" customFormat="1" ht="11.25" x14ac:dyDescent="0.2">
      <c r="A28" s="94"/>
      <c r="B28" s="12"/>
      <c r="C28" s="3"/>
      <c r="D28" s="126">
        <v>0</v>
      </c>
      <c r="E28" s="10">
        <v>0</v>
      </c>
      <c r="F28" s="145">
        <v>0</v>
      </c>
      <c r="G28" s="8">
        <f t="shared" si="0"/>
        <v>0</v>
      </c>
      <c r="H28" s="144">
        <v>0</v>
      </c>
      <c r="I28" s="8">
        <f t="shared" si="1"/>
        <v>0</v>
      </c>
      <c r="J28" s="116">
        <f t="shared" si="2"/>
        <v>0</v>
      </c>
      <c r="K28" s="133">
        <f t="shared" si="3"/>
        <v>0</v>
      </c>
      <c r="L28" s="10">
        <v>0</v>
      </c>
      <c r="M28" s="131">
        <f t="shared" si="4"/>
        <v>0</v>
      </c>
      <c r="N28" s="8">
        <f t="shared" si="5"/>
        <v>0</v>
      </c>
      <c r="O28" s="144">
        <v>0</v>
      </c>
      <c r="P28" s="8">
        <f t="shared" si="6"/>
        <v>0</v>
      </c>
      <c r="Q28" s="122">
        <f t="shared" si="7"/>
        <v>0</v>
      </c>
      <c r="R28" s="95">
        <f t="shared" si="8"/>
        <v>0</v>
      </c>
    </row>
    <row r="29" spans="1:18" s="1" customFormat="1" ht="11.25" x14ac:dyDescent="0.2">
      <c r="A29" s="94"/>
      <c r="B29" s="12"/>
      <c r="C29" s="3"/>
      <c r="D29" s="126">
        <v>0</v>
      </c>
      <c r="E29" s="10">
        <v>0</v>
      </c>
      <c r="F29" s="145">
        <v>0</v>
      </c>
      <c r="G29" s="8">
        <f t="shared" si="0"/>
        <v>0</v>
      </c>
      <c r="H29" s="144">
        <v>0</v>
      </c>
      <c r="I29" s="8">
        <f t="shared" si="1"/>
        <v>0</v>
      </c>
      <c r="J29" s="116">
        <f t="shared" si="2"/>
        <v>0</v>
      </c>
      <c r="K29" s="133">
        <f t="shared" si="3"/>
        <v>0</v>
      </c>
      <c r="L29" s="10">
        <v>0</v>
      </c>
      <c r="M29" s="131">
        <f t="shared" si="4"/>
        <v>0</v>
      </c>
      <c r="N29" s="8">
        <f t="shared" si="5"/>
        <v>0</v>
      </c>
      <c r="O29" s="144">
        <v>0</v>
      </c>
      <c r="P29" s="8">
        <f t="shared" si="6"/>
        <v>0</v>
      </c>
      <c r="Q29" s="122">
        <f t="shared" si="7"/>
        <v>0</v>
      </c>
      <c r="R29" s="95">
        <f t="shared" si="8"/>
        <v>0</v>
      </c>
    </row>
    <row r="30" spans="1:18" s="1" customFormat="1" ht="11.25" x14ac:dyDescent="0.2">
      <c r="A30" s="94"/>
      <c r="B30" s="3" t="s">
        <v>12</v>
      </c>
      <c r="C30" s="3" t="s">
        <v>63</v>
      </c>
      <c r="D30" s="160">
        <v>0</v>
      </c>
      <c r="E30" s="143">
        <v>0</v>
      </c>
      <c r="F30" s="136">
        <v>0</v>
      </c>
      <c r="G30" s="8">
        <f>ROUND(D30*E30*F30,0)</f>
        <v>0</v>
      </c>
      <c r="H30" s="136">
        <v>0</v>
      </c>
      <c r="I30" s="8">
        <f>ROUND(F30*H30,0)</f>
        <v>0</v>
      </c>
      <c r="J30" s="116">
        <f>SUM(G30+I30)</f>
        <v>0</v>
      </c>
      <c r="K30" s="161">
        <f>ROUND(D30*1.02,2)</f>
        <v>0</v>
      </c>
      <c r="L30" s="10">
        <f>E30</f>
        <v>0</v>
      </c>
      <c r="M30" s="129">
        <f>F30</f>
        <v>0</v>
      </c>
      <c r="N30" s="8">
        <f>ROUND(K30*L30*M30,0)</f>
        <v>0</v>
      </c>
      <c r="O30" s="130">
        <f>ROUND(H30*1.08,0)</f>
        <v>0</v>
      </c>
      <c r="P30" s="8">
        <f>ROUND(M30*O30,0)</f>
        <v>0</v>
      </c>
      <c r="Q30" s="122">
        <f>SUM(N30+P30)</f>
        <v>0</v>
      </c>
      <c r="R30" s="95">
        <f t="shared" si="8"/>
        <v>0</v>
      </c>
    </row>
    <row r="31" spans="1:18" s="1" customFormat="1" ht="11.25" x14ac:dyDescent="0.2">
      <c r="A31" s="94"/>
      <c r="B31" s="3" t="s">
        <v>62</v>
      </c>
      <c r="C31" s="3" t="s">
        <v>64</v>
      </c>
      <c r="D31" s="147">
        <v>0</v>
      </c>
      <c r="E31" s="143">
        <v>0</v>
      </c>
      <c r="F31" s="136">
        <v>0</v>
      </c>
      <c r="G31" s="8">
        <f>ROUND(D31*E31*F31,0)</f>
        <v>0</v>
      </c>
      <c r="H31" s="144">
        <v>7.6499999999999999E-2</v>
      </c>
      <c r="I31" s="8">
        <f t="shared" si="1"/>
        <v>0</v>
      </c>
      <c r="J31" s="116">
        <f>SUM(G31+I31)</f>
        <v>0</v>
      </c>
      <c r="K31" s="151">
        <f>ROUND(D31*1.02,2)</f>
        <v>0</v>
      </c>
      <c r="L31" s="10">
        <f>E31</f>
        <v>0</v>
      </c>
      <c r="M31" s="129">
        <f>F31</f>
        <v>0</v>
      </c>
      <c r="N31" s="8">
        <f>ROUND(K31*L31*M31,0)</f>
        <v>0</v>
      </c>
      <c r="O31" s="149">
        <f>H31</f>
        <v>7.6499999999999999E-2</v>
      </c>
      <c r="P31" s="8">
        <f t="shared" si="6"/>
        <v>0</v>
      </c>
      <c r="Q31" s="122">
        <f>SUM(N31+P31)</f>
        <v>0</v>
      </c>
      <c r="R31" s="95">
        <f t="shared" si="8"/>
        <v>0</v>
      </c>
    </row>
    <row r="32" spans="1:18" s="1" customFormat="1" ht="11.25" x14ac:dyDescent="0.2">
      <c r="A32" s="94"/>
      <c r="B32" s="187"/>
      <c r="C32" s="188"/>
      <c r="D32" s="127"/>
      <c r="E32" s="10"/>
      <c r="F32" s="38"/>
      <c r="G32" s="8"/>
      <c r="H32" s="39"/>
      <c r="I32" s="8"/>
      <c r="J32" s="117"/>
      <c r="K32" s="127"/>
      <c r="L32" s="10"/>
      <c r="M32" s="38"/>
      <c r="N32" s="8"/>
      <c r="O32" s="39"/>
      <c r="P32" s="8"/>
      <c r="Q32" s="117"/>
      <c r="R32" s="96"/>
    </row>
    <row r="33" spans="1:19" s="1" customFormat="1" ht="11.25" x14ac:dyDescent="0.2">
      <c r="A33" s="94"/>
      <c r="B33" s="180" t="s">
        <v>30</v>
      </c>
      <c r="C33" s="181"/>
      <c r="D33" s="56"/>
      <c r="E33" s="3"/>
      <c r="F33" s="3"/>
      <c r="G33" s="15"/>
      <c r="H33" s="39"/>
      <c r="I33" s="15"/>
      <c r="J33" s="116">
        <f>SUM(J24:J32)</f>
        <v>0</v>
      </c>
      <c r="K33" s="127"/>
      <c r="L33" s="10"/>
      <c r="M33" s="3"/>
      <c r="N33" s="15"/>
      <c r="O33" s="39"/>
      <c r="P33" s="15"/>
      <c r="Q33" s="116">
        <f>SUM(Q24:Q32)</f>
        <v>0</v>
      </c>
      <c r="R33" s="150">
        <f>SUM(R24:R32)</f>
        <v>0</v>
      </c>
    </row>
    <row r="34" spans="1:19" s="1" customFormat="1" ht="11.25" x14ac:dyDescent="0.2">
      <c r="A34" s="97"/>
      <c r="B34" s="182" t="s">
        <v>10</v>
      </c>
      <c r="C34" s="183"/>
      <c r="D34" s="82"/>
      <c r="E34" s="19"/>
      <c r="F34" s="19"/>
      <c r="G34" s="16">
        <f>G7+G10+G13+G16+G19+G22+SUM(G24:G31)</f>
        <v>0</v>
      </c>
      <c r="H34" s="83"/>
      <c r="I34" s="16">
        <f>I7+I10+I13+I16+I19+I22+SUM(I24:I31)</f>
        <v>0</v>
      </c>
      <c r="J34" s="120">
        <f>SUM(J7:J22)+J33</f>
        <v>0</v>
      </c>
      <c r="K34" s="20"/>
      <c r="L34" s="20"/>
      <c r="M34" s="20"/>
      <c r="N34" s="16">
        <f>N7+N10+N13+N16+N19+N22+SUM(N24:N31)</f>
        <v>0</v>
      </c>
      <c r="O34" s="83"/>
      <c r="P34" s="16">
        <f>P7+P10+P13+P16+P19+P22+SUM(P24:P31)</f>
        <v>0</v>
      </c>
      <c r="Q34" s="120">
        <f>SUM(Q7:Q22)+Q33</f>
        <v>0</v>
      </c>
      <c r="R34" s="96">
        <f>J34+Q34</f>
        <v>0</v>
      </c>
      <c r="S34" s="42"/>
    </row>
    <row r="35" spans="1:19" s="1" customFormat="1" ht="12.75" customHeight="1" x14ac:dyDescent="0.2">
      <c r="A35" s="99" t="s">
        <v>52</v>
      </c>
      <c r="B35" s="69" t="s">
        <v>6</v>
      </c>
      <c r="C35" s="72"/>
      <c r="D35" s="59"/>
      <c r="E35" s="27"/>
      <c r="F35" s="28"/>
      <c r="G35" s="18"/>
      <c r="H35" s="18"/>
      <c r="I35" s="18"/>
      <c r="J35" s="116"/>
      <c r="K35" s="59"/>
      <c r="L35" s="27"/>
      <c r="M35" s="28"/>
      <c r="N35" s="18"/>
      <c r="O35" s="18"/>
      <c r="P35" s="18"/>
      <c r="Q35" s="116"/>
      <c r="R35" s="98"/>
    </row>
    <row r="36" spans="1:19" s="1" customFormat="1" ht="12.75" customHeight="1" x14ac:dyDescent="0.2">
      <c r="A36" s="139"/>
      <c r="B36" s="140"/>
      <c r="C36" s="141"/>
      <c r="D36" s="9"/>
      <c r="E36" s="6"/>
      <c r="F36" s="7"/>
      <c r="G36" s="8"/>
      <c r="H36" s="8"/>
      <c r="I36" s="142">
        <v>0</v>
      </c>
      <c r="J36" s="116"/>
      <c r="K36" s="9"/>
      <c r="L36" s="6"/>
      <c r="M36" s="7"/>
      <c r="N36" s="8"/>
      <c r="O36" s="8"/>
      <c r="P36" s="142">
        <v>0</v>
      </c>
      <c r="Q36" s="116"/>
      <c r="R36" s="95"/>
    </row>
    <row r="37" spans="1:19" s="1" customFormat="1" ht="12.75" customHeight="1" x14ac:dyDescent="0.2">
      <c r="A37" s="139"/>
      <c r="B37" s="140"/>
      <c r="C37" s="141"/>
      <c r="D37" s="9"/>
      <c r="E37" s="6"/>
      <c r="F37" s="7"/>
      <c r="G37" s="8"/>
      <c r="H37" s="8"/>
      <c r="I37" s="142">
        <v>0</v>
      </c>
      <c r="J37" s="116"/>
      <c r="K37" s="9"/>
      <c r="L37" s="6"/>
      <c r="M37" s="7"/>
      <c r="N37" s="8"/>
      <c r="O37" s="8"/>
      <c r="P37" s="142">
        <v>0</v>
      </c>
      <c r="Q37" s="116"/>
      <c r="R37" s="95"/>
    </row>
    <row r="38" spans="1:19" s="1" customFormat="1" ht="12.75" customHeight="1" x14ac:dyDescent="0.2">
      <c r="A38" s="139"/>
      <c r="B38" s="140"/>
      <c r="C38" s="141"/>
      <c r="D38" s="9"/>
      <c r="E38" s="6"/>
      <c r="F38" s="7"/>
      <c r="G38" s="8"/>
      <c r="H38" s="8"/>
      <c r="I38" s="142">
        <v>0</v>
      </c>
      <c r="J38" s="116"/>
      <c r="K38" s="9"/>
      <c r="L38" s="6"/>
      <c r="M38" s="7"/>
      <c r="N38" s="8"/>
      <c r="O38" s="8"/>
      <c r="P38" s="142">
        <v>0</v>
      </c>
      <c r="Q38" s="116"/>
      <c r="R38" s="95"/>
    </row>
    <row r="39" spans="1:19" s="1" customFormat="1" ht="12.75" customHeight="1" x14ac:dyDescent="0.2">
      <c r="A39" s="139"/>
      <c r="B39" s="140"/>
      <c r="C39" s="141"/>
      <c r="D39" s="9"/>
      <c r="E39" s="6"/>
      <c r="F39" s="7"/>
      <c r="G39" s="8"/>
      <c r="H39" s="8"/>
      <c r="I39" s="142">
        <v>0</v>
      </c>
      <c r="J39" s="116"/>
      <c r="K39" s="9"/>
      <c r="L39" s="6"/>
      <c r="M39" s="7"/>
      <c r="N39" s="8"/>
      <c r="O39" s="8"/>
      <c r="P39" s="142">
        <v>0</v>
      </c>
      <c r="Q39" s="116"/>
      <c r="R39" s="95"/>
    </row>
    <row r="40" spans="1:19" s="1" customFormat="1" ht="12.75" customHeight="1" x14ac:dyDescent="0.2">
      <c r="A40" s="139"/>
      <c r="B40" s="140"/>
      <c r="C40" s="141"/>
      <c r="D40" s="9"/>
      <c r="E40" s="6"/>
      <c r="F40" s="7"/>
      <c r="G40" s="8"/>
      <c r="H40" s="8"/>
      <c r="I40" s="142">
        <v>0</v>
      </c>
      <c r="J40" s="116"/>
      <c r="K40" s="9"/>
      <c r="L40" s="6"/>
      <c r="M40" s="7"/>
      <c r="N40" s="8"/>
      <c r="O40" s="8"/>
      <c r="P40" s="142">
        <v>0</v>
      </c>
      <c r="Q40" s="116"/>
      <c r="R40" s="95"/>
    </row>
    <row r="41" spans="1:19" s="1" customFormat="1" ht="12.75" customHeight="1" x14ac:dyDescent="0.2">
      <c r="A41" s="139"/>
      <c r="B41" s="140"/>
      <c r="C41" s="141"/>
      <c r="D41" s="9"/>
      <c r="E41" s="6"/>
      <c r="F41" s="7"/>
      <c r="G41" s="8"/>
      <c r="H41" s="8"/>
      <c r="I41" s="142">
        <v>0</v>
      </c>
      <c r="J41" s="116"/>
      <c r="K41" s="9"/>
      <c r="L41" s="6"/>
      <c r="M41" s="7"/>
      <c r="N41" s="8"/>
      <c r="O41" s="8"/>
      <c r="P41" s="142">
        <v>0</v>
      </c>
      <c r="Q41" s="116"/>
      <c r="R41" s="95"/>
    </row>
    <row r="42" spans="1:19" s="1" customFormat="1" ht="12.75" customHeight="1" x14ac:dyDescent="0.2">
      <c r="A42" s="139"/>
      <c r="B42" s="140"/>
      <c r="C42" s="141"/>
      <c r="D42" s="9"/>
      <c r="E42" s="6"/>
      <c r="F42" s="7"/>
      <c r="G42" s="8"/>
      <c r="H42" s="8"/>
      <c r="I42" s="142">
        <v>0</v>
      </c>
      <c r="J42" s="116"/>
      <c r="K42" s="9"/>
      <c r="L42" s="6"/>
      <c r="M42" s="7"/>
      <c r="N42" s="8"/>
      <c r="O42" s="8"/>
      <c r="P42" s="142">
        <v>0</v>
      </c>
      <c r="Q42" s="116"/>
      <c r="R42" s="96"/>
    </row>
    <row r="43" spans="1:19" s="1" customFormat="1" ht="12.75" customHeight="1" x14ac:dyDescent="0.2">
      <c r="A43" s="100"/>
      <c r="B43" s="184" t="s">
        <v>33</v>
      </c>
      <c r="C43" s="186"/>
      <c r="D43" s="22"/>
      <c r="E43" s="19"/>
      <c r="F43" s="21"/>
      <c r="G43" s="20"/>
      <c r="H43" s="20"/>
      <c r="I43" s="20"/>
      <c r="J43" s="120">
        <f>SUM(I36:I42)</f>
        <v>0</v>
      </c>
      <c r="K43" s="22"/>
      <c r="L43" s="19"/>
      <c r="M43" s="21"/>
      <c r="N43" s="20"/>
      <c r="O43" s="20"/>
      <c r="P43" s="20"/>
      <c r="Q43" s="120">
        <f>SUM(P36:P42)</f>
        <v>0</v>
      </c>
      <c r="R43" s="96">
        <f>J43+Q43</f>
        <v>0</v>
      </c>
    </row>
    <row r="44" spans="1:19" s="1" customFormat="1" ht="12.75" customHeight="1" x14ac:dyDescent="0.2">
      <c r="A44" s="99" t="s">
        <v>19</v>
      </c>
      <c r="B44" s="69" t="s">
        <v>7</v>
      </c>
      <c r="C44" s="72"/>
      <c r="D44" s="59"/>
      <c r="E44" s="27"/>
      <c r="F44" s="28"/>
      <c r="G44" s="18" t="s">
        <v>59</v>
      </c>
      <c r="H44" s="18"/>
      <c r="I44" s="18"/>
      <c r="J44" s="156"/>
      <c r="K44" s="18"/>
      <c r="L44" s="18"/>
      <c r="M44" s="18"/>
      <c r="N44" s="18" t="s">
        <v>59</v>
      </c>
      <c r="O44" s="18"/>
      <c r="P44" s="18"/>
      <c r="Q44" s="156"/>
      <c r="R44" s="98">
        <f>SUM(J44+Q44)</f>
        <v>0</v>
      </c>
    </row>
    <row r="45" spans="1:19" s="1" customFormat="1" ht="12.75" customHeight="1" x14ac:dyDescent="0.2">
      <c r="A45" s="101"/>
      <c r="B45" s="4"/>
      <c r="C45" s="3"/>
      <c r="D45" s="60"/>
      <c r="E45" s="6"/>
      <c r="F45" s="7"/>
      <c r="G45" s="8" t="s">
        <v>60</v>
      </c>
      <c r="H45" s="8"/>
      <c r="I45" s="8"/>
      <c r="J45" s="157">
        <v>0</v>
      </c>
      <c r="K45" s="8"/>
      <c r="L45" s="8"/>
      <c r="M45" s="8"/>
      <c r="N45" s="8" t="s">
        <v>60</v>
      </c>
      <c r="O45" s="8"/>
      <c r="P45" s="8"/>
      <c r="Q45" s="157">
        <v>0</v>
      </c>
      <c r="R45" s="96">
        <f>SUM(J45+Q45)</f>
        <v>0</v>
      </c>
    </row>
    <row r="46" spans="1:19" s="1" customFormat="1" ht="12.75" customHeight="1" x14ac:dyDescent="0.2">
      <c r="A46" s="102"/>
      <c r="B46" s="184" t="s">
        <v>34</v>
      </c>
      <c r="C46" s="185"/>
      <c r="D46" s="57"/>
      <c r="E46" s="58"/>
      <c r="F46" s="58"/>
      <c r="G46" s="16"/>
      <c r="H46" s="16"/>
      <c r="I46" s="16"/>
      <c r="J46" s="121">
        <f>SUM(J44:J45)</f>
        <v>0</v>
      </c>
      <c r="K46" s="16"/>
      <c r="L46" s="16"/>
      <c r="M46" s="16"/>
      <c r="N46" s="16"/>
      <c r="O46" s="16"/>
      <c r="P46" s="16"/>
      <c r="Q46" s="121">
        <f>SUM(Q44:Q45)</f>
        <v>0</v>
      </c>
      <c r="R46" s="103">
        <f>SUM(R44:R45)</f>
        <v>0</v>
      </c>
    </row>
    <row r="47" spans="1:19" s="1" customFormat="1" ht="12.75" customHeight="1" x14ac:dyDescent="0.2">
      <c r="A47" s="99" t="s">
        <v>32</v>
      </c>
      <c r="B47" s="69" t="s">
        <v>21</v>
      </c>
      <c r="C47" s="74"/>
      <c r="D47" s="59"/>
      <c r="E47" s="27"/>
      <c r="F47" s="28"/>
      <c r="G47" s="18"/>
      <c r="H47" s="18"/>
      <c r="I47" s="18"/>
      <c r="J47" s="119"/>
      <c r="K47" s="18"/>
      <c r="L47" s="18"/>
      <c r="M47" s="18"/>
      <c r="N47" s="18"/>
      <c r="O47" s="18"/>
      <c r="P47" s="18"/>
      <c r="Q47" s="119"/>
      <c r="R47" s="98"/>
    </row>
    <row r="48" spans="1:19" s="1" customFormat="1" ht="12.75" customHeight="1" x14ac:dyDescent="0.2">
      <c r="A48" s="101"/>
      <c r="B48" s="13" t="s">
        <v>22</v>
      </c>
      <c r="C48" s="3"/>
      <c r="D48" s="9"/>
      <c r="E48" s="6"/>
      <c r="F48" s="7"/>
      <c r="G48" s="8"/>
      <c r="H48" s="8"/>
      <c r="I48" s="8"/>
      <c r="J48" s="158">
        <v>0</v>
      </c>
      <c r="K48" s="8"/>
      <c r="L48" s="8"/>
      <c r="M48" s="8"/>
      <c r="N48" s="8"/>
      <c r="O48" s="8"/>
      <c r="P48" s="8"/>
      <c r="Q48" s="158">
        <v>0</v>
      </c>
      <c r="R48" s="95">
        <f>SUM(J48+Q48)</f>
        <v>0</v>
      </c>
    </row>
    <row r="49" spans="1:19" s="1" customFormat="1" ht="12.75" customHeight="1" x14ac:dyDescent="0.2">
      <c r="A49" s="101"/>
      <c r="B49" s="13" t="s">
        <v>7</v>
      </c>
      <c r="C49" s="3"/>
      <c r="D49" s="9"/>
      <c r="E49" s="6"/>
      <c r="F49" s="7"/>
      <c r="G49" s="8"/>
      <c r="H49" s="8"/>
      <c r="I49" s="8"/>
      <c r="J49" s="158">
        <v>0</v>
      </c>
      <c r="K49" s="8"/>
      <c r="L49" s="8"/>
      <c r="M49" s="8"/>
      <c r="N49" s="8"/>
      <c r="O49" s="8"/>
      <c r="P49" s="8"/>
      <c r="Q49" s="158">
        <v>0</v>
      </c>
      <c r="R49" s="95">
        <f>SUM(J49+Q49)</f>
        <v>0</v>
      </c>
    </row>
    <row r="50" spans="1:19" s="1" customFormat="1" ht="12.75" customHeight="1" x14ac:dyDescent="0.2">
      <c r="A50" s="101"/>
      <c r="B50" s="13" t="s">
        <v>23</v>
      </c>
      <c r="C50" s="3"/>
      <c r="D50" s="9"/>
      <c r="E50" s="6"/>
      <c r="F50" s="7"/>
      <c r="G50" s="8"/>
      <c r="H50" s="8"/>
      <c r="I50" s="8"/>
      <c r="J50" s="158">
        <v>0</v>
      </c>
      <c r="K50" s="8"/>
      <c r="L50" s="8"/>
      <c r="M50" s="8"/>
      <c r="N50" s="8"/>
      <c r="O50" s="8"/>
      <c r="P50" s="8"/>
      <c r="Q50" s="158">
        <v>0</v>
      </c>
      <c r="R50" s="95">
        <f>SUM(J50+Q50)</f>
        <v>0</v>
      </c>
    </row>
    <row r="51" spans="1:19" s="1" customFormat="1" ht="12.75" customHeight="1" x14ac:dyDescent="0.2">
      <c r="A51" s="101"/>
      <c r="B51" s="13" t="s">
        <v>5</v>
      </c>
      <c r="C51" s="3"/>
      <c r="D51" s="9"/>
      <c r="E51" s="6"/>
      <c r="F51" s="7"/>
      <c r="G51" s="8"/>
      <c r="H51" s="8"/>
      <c r="I51" s="8"/>
      <c r="J51" s="157">
        <v>0</v>
      </c>
      <c r="K51" s="8"/>
      <c r="L51" s="8"/>
      <c r="M51" s="8"/>
      <c r="N51" s="8"/>
      <c r="O51" s="8"/>
      <c r="P51" s="8"/>
      <c r="Q51" s="157">
        <v>0</v>
      </c>
      <c r="R51" s="96">
        <f>SUM(J51+Q51)</f>
        <v>0</v>
      </c>
    </row>
    <row r="52" spans="1:19" s="1" customFormat="1" ht="12.75" customHeight="1" x14ac:dyDescent="0.2">
      <c r="A52" s="102"/>
      <c r="B52" s="57" t="s">
        <v>46</v>
      </c>
      <c r="C52" s="58"/>
      <c r="D52" s="57"/>
      <c r="E52" s="58"/>
      <c r="F52" s="58"/>
      <c r="G52" s="16"/>
      <c r="H52" s="16"/>
      <c r="I52" s="16"/>
      <c r="J52" s="121">
        <f>SUM(J48:J51)</f>
        <v>0</v>
      </c>
      <c r="K52" s="16"/>
      <c r="L52" s="16"/>
      <c r="M52" s="16"/>
      <c r="N52" s="16"/>
      <c r="O52" s="16"/>
      <c r="P52" s="16"/>
      <c r="Q52" s="121">
        <f>SUM(Q48:Q51)</f>
        <v>0</v>
      </c>
      <c r="R52" s="103">
        <f>SUM(R48:R51)</f>
        <v>0</v>
      </c>
    </row>
    <row r="53" spans="1:19" s="1" customFormat="1" ht="12.75" customHeight="1" x14ac:dyDescent="0.2">
      <c r="A53" s="99" t="s">
        <v>20</v>
      </c>
      <c r="B53" s="69" t="s">
        <v>36</v>
      </c>
      <c r="C53" s="72"/>
      <c r="D53" s="29"/>
      <c r="E53" s="26"/>
      <c r="F53" s="26"/>
      <c r="G53" s="18"/>
      <c r="H53" s="18"/>
      <c r="I53" s="18"/>
      <c r="J53" s="119"/>
      <c r="K53" s="18"/>
      <c r="L53" s="18"/>
      <c r="M53" s="18"/>
      <c r="N53" s="18"/>
      <c r="O53" s="18"/>
      <c r="P53" s="18"/>
      <c r="Q53" s="119"/>
      <c r="R53" s="98"/>
      <c r="S53" s="43"/>
    </row>
    <row r="54" spans="1:19" s="1" customFormat="1" ht="12.75" customHeight="1" x14ac:dyDescent="0.2">
      <c r="A54" s="101"/>
      <c r="B54" s="13" t="s">
        <v>37</v>
      </c>
      <c r="C54" s="3"/>
      <c r="D54" s="56"/>
      <c r="E54" s="3"/>
      <c r="F54" s="3"/>
      <c r="G54" s="8"/>
      <c r="H54" s="8"/>
      <c r="I54" s="8"/>
      <c r="J54" s="158"/>
      <c r="K54" s="8"/>
      <c r="L54" s="8"/>
      <c r="M54" s="8"/>
      <c r="N54" s="8"/>
      <c r="O54" s="8"/>
      <c r="P54" s="8"/>
      <c r="Q54" s="158"/>
      <c r="R54" s="95">
        <f>SUM(J54+Q54)</f>
        <v>0</v>
      </c>
      <c r="S54" s="43"/>
    </row>
    <row r="55" spans="1:19" s="1" customFormat="1" ht="12.75" customHeight="1" x14ac:dyDescent="0.2">
      <c r="A55" s="101"/>
      <c r="B55" s="13" t="s">
        <v>47</v>
      </c>
      <c r="C55" s="3"/>
      <c r="D55" s="56"/>
      <c r="E55" s="3"/>
      <c r="F55" s="3"/>
      <c r="G55" s="8"/>
      <c r="H55" s="8"/>
      <c r="I55" s="8"/>
      <c r="J55" s="158"/>
      <c r="K55" s="8"/>
      <c r="L55" s="8"/>
      <c r="M55" s="8"/>
      <c r="N55" s="8"/>
      <c r="O55" s="8"/>
      <c r="P55" s="8"/>
      <c r="Q55" s="158"/>
      <c r="R55" s="95">
        <f>SUM(J55+Q55)</f>
        <v>0</v>
      </c>
      <c r="S55" s="43"/>
    </row>
    <row r="56" spans="1:19" s="1" customFormat="1" ht="12.75" customHeight="1" x14ac:dyDescent="0.2">
      <c r="A56" s="101"/>
      <c r="B56" s="13" t="s">
        <v>38</v>
      </c>
      <c r="C56" s="3"/>
      <c r="D56" s="56"/>
      <c r="E56" s="3"/>
      <c r="F56" s="3"/>
      <c r="G56" s="8"/>
      <c r="H56" s="8"/>
      <c r="I56" s="8"/>
      <c r="J56" s="158"/>
      <c r="K56" s="8"/>
      <c r="L56" s="8"/>
      <c r="M56" s="8"/>
      <c r="N56" s="8"/>
      <c r="O56" s="8"/>
      <c r="P56" s="8"/>
      <c r="Q56" s="158"/>
      <c r="R56" s="95">
        <f>SUM(J56+Q56)</f>
        <v>0</v>
      </c>
      <c r="S56" s="43"/>
    </row>
    <row r="57" spans="1:19" s="1" customFormat="1" ht="12.75" customHeight="1" x14ac:dyDescent="0.2">
      <c r="A57" s="101"/>
      <c r="B57" s="13" t="s">
        <v>70</v>
      </c>
      <c r="C57" s="3"/>
      <c r="D57" s="56"/>
      <c r="E57" s="3"/>
      <c r="F57" s="3"/>
      <c r="G57" s="8"/>
      <c r="H57" s="8"/>
      <c r="I57" s="8"/>
      <c r="J57" s="158"/>
      <c r="K57" s="8"/>
      <c r="L57" s="8"/>
      <c r="M57" s="8"/>
      <c r="N57" s="8"/>
      <c r="O57" s="8"/>
      <c r="P57" s="8"/>
      <c r="Q57" s="158"/>
      <c r="R57" s="95">
        <f>SUM(J57+Q57)</f>
        <v>0</v>
      </c>
      <c r="S57" s="43"/>
    </row>
    <row r="58" spans="1:19" s="1" customFormat="1" ht="12.75" customHeight="1" x14ac:dyDescent="0.2">
      <c r="A58" s="101"/>
      <c r="B58" s="13" t="s">
        <v>39</v>
      </c>
      <c r="C58" s="3"/>
      <c r="D58" s="155" t="s">
        <v>58</v>
      </c>
      <c r="E58" s="3"/>
      <c r="F58" s="3" t="s">
        <v>57</v>
      </c>
      <c r="G58" s="8"/>
      <c r="H58" s="8"/>
      <c r="I58" s="8"/>
      <c r="J58" s="159"/>
      <c r="K58" s="155" t="s">
        <v>58</v>
      </c>
      <c r="L58" s="8"/>
      <c r="M58" s="3" t="s">
        <v>57</v>
      </c>
      <c r="N58" s="8"/>
      <c r="O58" s="8"/>
      <c r="P58" s="8"/>
      <c r="Q58" s="159"/>
      <c r="R58" s="95">
        <f>SUM(J58+Q58)</f>
        <v>0</v>
      </c>
      <c r="S58" s="43"/>
    </row>
    <row r="59" spans="1:19" s="1" customFormat="1" ht="12.75" customHeight="1" x14ac:dyDescent="0.2">
      <c r="A59" s="101"/>
      <c r="B59" s="44" t="s">
        <v>54</v>
      </c>
      <c r="C59" s="3"/>
      <c r="D59" s="134"/>
      <c r="E59" s="3"/>
      <c r="F59" s="1">
        <f t="shared" ref="F59:F65" si="9">IF(D59&gt;25000,25000,D59)</f>
        <v>0</v>
      </c>
      <c r="H59" s="8"/>
      <c r="J59" s="116"/>
      <c r="K59" s="135"/>
      <c r="L59" s="8"/>
      <c r="M59" s="1">
        <f t="shared" ref="M59:M65" si="10">IF(K59=0,0,IF(F59=25000,0,IF(25000-F59&gt;K59,K59,25000-F59)))</f>
        <v>0</v>
      </c>
      <c r="O59" s="8"/>
      <c r="Q59" s="116"/>
      <c r="R59" s="95"/>
      <c r="S59" s="43">
        <f t="shared" ref="S59:S65" si="11">D59+K59</f>
        <v>0</v>
      </c>
    </row>
    <row r="60" spans="1:19" s="1" customFormat="1" ht="12.75" customHeight="1" x14ac:dyDescent="0.2">
      <c r="A60" s="101"/>
      <c r="B60" s="44" t="s">
        <v>55</v>
      </c>
      <c r="C60" s="3"/>
      <c r="D60" s="134">
        <v>0</v>
      </c>
      <c r="E60" s="3"/>
      <c r="F60" s="1">
        <f t="shared" si="9"/>
        <v>0</v>
      </c>
      <c r="H60" s="8"/>
      <c r="J60" s="116"/>
      <c r="K60" s="135">
        <v>0</v>
      </c>
      <c r="L60" s="8"/>
      <c r="M60" s="1">
        <f t="shared" si="10"/>
        <v>0</v>
      </c>
      <c r="O60" s="8"/>
      <c r="Q60" s="116"/>
      <c r="R60" s="95"/>
      <c r="S60" s="43">
        <f t="shared" si="11"/>
        <v>0</v>
      </c>
    </row>
    <row r="61" spans="1:19" s="1" customFormat="1" ht="12.75" customHeight="1" x14ac:dyDescent="0.2">
      <c r="A61" s="101"/>
      <c r="B61" s="44" t="s">
        <v>56</v>
      </c>
      <c r="C61" s="3"/>
      <c r="D61" s="134">
        <v>0</v>
      </c>
      <c r="E61" s="3"/>
      <c r="F61" s="1">
        <f t="shared" si="9"/>
        <v>0</v>
      </c>
      <c r="H61" s="8"/>
      <c r="J61" s="116"/>
      <c r="K61" s="135">
        <v>0</v>
      </c>
      <c r="L61" s="8"/>
      <c r="M61" s="1">
        <f t="shared" si="10"/>
        <v>0</v>
      </c>
      <c r="O61" s="8"/>
      <c r="Q61" s="116"/>
      <c r="R61" s="95"/>
      <c r="S61" s="43">
        <f t="shared" si="11"/>
        <v>0</v>
      </c>
    </row>
    <row r="62" spans="1:19" s="1" customFormat="1" ht="12.75" customHeight="1" x14ac:dyDescent="0.2">
      <c r="A62" s="101"/>
      <c r="B62" s="44" t="s">
        <v>66</v>
      </c>
      <c r="C62" s="3"/>
      <c r="D62" s="134">
        <v>0</v>
      </c>
      <c r="E62" s="3"/>
      <c r="F62" s="1">
        <f t="shared" si="9"/>
        <v>0</v>
      </c>
      <c r="H62" s="8"/>
      <c r="J62" s="116"/>
      <c r="K62" s="135">
        <v>0</v>
      </c>
      <c r="L62" s="8"/>
      <c r="M62" s="1">
        <f t="shared" si="10"/>
        <v>0</v>
      </c>
      <c r="O62" s="8"/>
      <c r="Q62" s="116"/>
      <c r="R62" s="95"/>
      <c r="S62" s="43">
        <f t="shared" si="11"/>
        <v>0</v>
      </c>
    </row>
    <row r="63" spans="1:19" s="1" customFormat="1" ht="12.75" customHeight="1" x14ac:dyDescent="0.2">
      <c r="A63" s="101"/>
      <c r="B63" s="44" t="s">
        <v>67</v>
      </c>
      <c r="C63" s="3"/>
      <c r="D63" s="134">
        <v>0</v>
      </c>
      <c r="E63" s="3"/>
      <c r="F63" s="1">
        <f t="shared" si="9"/>
        <v>0</v>
      </c>
      <c r="H63" s="8"/>
      <c r="J63" s="116"/>
      <c r="K63" s="135">
        <v>0</v>
      </c>
      <c r="L63" s="8"/>
      <c r="M63" s="1">
        <f t="shared" si="10"/>
        <v>0</v>
      </c>
      <c r="O63" s="8"/>
      <c r="Q63" s="116"/>
      <c r="R63" s="95"/>
      <c r="S63" s="43">
        <f t="shared" si="11"/>
        <v>0</v>
      </c>
    </row>
    <row r="64" spans="1:19" s="1" customFormat="1" ht="12.75" customHeight="1" x14ac:dyDescent="0.2">
      <c r="A64" s="101"/>
      <c r="B64" s="44" t="s">
        <v>68</v>
      </c>
      <c r="C64" s="3"/>
      <c r="D64" s="134">
        <v>0</v>
      </c>
      <c r="E64" s="3"/>
      <c r="F64" s="1">
        <f t="shared" si="9"/>
        <v>0</v>
      </c>
      <c r="H64" s="8"/>
      <c r="J64" s="116"/>
      <c r="K64" s="135">
        <v>0</v>
      </c>
      <c r="L64" s="8"/>
      <c r="M64" s="1">
        <f t="shared" si="10"/>
        <v>0</v>
      </c>
      <c r="O64" s="8"/>
      <c r="Q64" s="116"/>
      <c r="R64" s="95"/>
      <c r="S64" s="43">
        <f t="shared" si="11"/>
        <v>0</v>
      </c>
    </row>
    <row r="65" spans="1:20" s="1" customFormat="1" ht="12.75" customHeight="1" x14ac:dyDescent="0.2">
      <c r="A65" s="101"/>
      <c r="B65" s="44" t="s">
        <v>69</v>
      </c>
      <c r="C65" s="3"/>
      <c r="D65" s="134">
        <v>0</v>
      </c>
      <c r="E65" s="3"/>
      <c r="F65" s="1">
        <f t="shared" si="9"/>
        <v>0</v>
      </c>
      <c r="H65" s="8"/>
      <c r="J65" s="116"/>
      <c r="K65" s="135">
        <v>0</v>
      </c>
      <c r="L65" s="8"/>
      <c r="M65" s="1">
        <f t="shared" si="10"/>
        <v>0</v>
      </c>
      <c r="O65" s="8"/>
      <c r="Q65" s="116"/>
      <c r="R65" s="95"/>
      <c r="S65" s="43">
        <f t="shared" si="11"/>
        <v>0</v>
      </c>
    </row>
    <row r="66" spans="1:20" s="1" customFormat="1" ht="12.75" customHeight="1" x14ac:dyDescent="0.2">
      <c r="A66" s="101"/>
      <c r="B66" s="13" t="s">
        <v>71</v>
      </c>
      <c r="C66" s="3"/>
      <c r="D66" s="56"/>
      <c r="E66" s="3"/>
      <c r="F66" s="3"/>
      <c r="G66" s="8"/>
      <c r="H66" s="8"/>
      <c r="I66" s="8"/>
      <c r="J66" s="158">
        <v>0</v>
      </c>
      <c r="K66" s="8"/>
      <c r="L66" s="8"/>
      <c r="M66" s="8"/>
      <c r="N66" s="8"/>
      <c r="O66" s="8"/>
      <c r="P66" s="8"/>
      <c r="Q66" s="158">
        <v>0</v>
      </c>
      <c r="R66" s="95">
        <f>SUM(J66+Q66)</f>
        <v>0</v>
      </c>
      <c r="S66" s="43"/>
    </row>
    <row r="67" spans="1:20" s="1" customFormat="1" ht="12.75" customHeight="1" x14ac:dyDescent="0.2">
      <c r="A67" s="101"/>
      <c r="B67" s="13" t="s">
        <v>72</v>
      </c>
      <c r="C67" s="3"/>
      <c r="D67" s="56"/>
      <c r="E67" s="3"/>
      <c r="F67" s="3"/>
      <c r="G67" s="8"/>
      <c r="H67" s="8"/>
      <c r="I67" s="8"/>
      <c r="J67" s="158">
        <v>0</v>
      </c>
      <c r="K67" s="8"/>
      <c r="L67" s="8"/>
      <c r="M67" s="8"/>
      <c r="N67" s="8"/>
      <c r="O67" s="8"/>
      <c r="P67" s="8"/>
      <c r="Q67" s="158">
        <v>0</v>
      </c>
      <c r="R67" s="95">
        <f>SUM(J67+Q67)</f>
        <v>0</v>
      </c>
      <c r="S67" s="43"/>
    </row>
    <row r="68" spans="1:20" s="1" customFormat="1" ht="12.75" customHeight="1" x14ac:dyDescent="0.2">
      <c r="A68" s="101"/>
      <c r="B68" s="13" t="s">
        <v>73</v>
      </c>
      <c r="C68" s="45"/>
      <c r="D68" s="9">
        <f>F30</f>
        <v>0</v>
      </c>
      <c r="E68" s="45"/>
      <c r="G68" s="135">
        <v>0</v>
      </c>
      <c r="H68" s="8"/>
      <c r="I68" s="8">
        <f>ROUND(D68*G68,0)</f>
        <v>0</v>
      </c>
      <c r="J68" s="116">
        <f>I68</f>
        <v>0</v>
      </c>
      <c r="K68" s="9">
        <f>M30</f>
        <v>0</v>
      </c>
      <c r="L68" s="8"/>
      <c r="M68" s="8"/>
      <c r="N68" s="8">
        <f>ROUND(G68*1.04,0)</f>
        <v>0</v>
      </c>
      <c r="O68" s="8"/>
      <c r="P68" s="8">
        <f>ROUND(K68*N68,0)</f>
        <v>0</v>
      </c>
      <c r="Q68" s="116">
        <f>P68</f>
        <v>0</v>
      </c>
      <c r="R68" s="95">
        <f>SUM(J68+Q68)</f>
        <v>0</v>
      </c>
      <c r="S68" s="43"/>
    </row>
    <row r="69" spans="1:20" s="1" customFormat="1" ht="12.75" customHeight="1" x14ac:dyDescent="0.2">
      <c r="A69" s="101"/>
      <c r="B69" s="13" t="s">
        <v>74</v>
      </c>
      <c r="C69" s="45"/>
      <c r="D69" s="9"/>
      <c r="E69" s="45"/>
      <c r="G69" s="46"/>
      <c r="H69" s="8"/>
      <c r="I69" s="8"/>
      <c r="J69" s="158">
        <v>0</v>
      </c>
      <c r="K69" s="8"/>
      <c r="L69" s="8"/>
      <c r="M69" s="8"/>
      <c r="N69" s="8"/>
      <c r="O69" s="8"/>
      <c r="P69" s="8"/>
      <c r="Q69" s="158">
        <v>0</v>
      </c>
      <c r="R69" s="95">
        <f>SUM(J69+Q69)</f>
        <v>0</v>
      </c>
      <c r="S69" s="43"/>
    </row>
    <row r="70" spans="1:20" s="1" customFormat="1" ht="12.75" customHeight="1" x14ac:dyDescent="0.2">
      <c r="A70" s="101"/>
      <c r="B70" s="13" t="s">
        <v>75</v>
      </c>
      <c r="C70" s="45"/>
      <c r="D70" s="9"/>
      <c r="E70" s="45"/>
      <c r="G70" s="46"/>
      <c r="H70" s="8"/>
      <c r="I70" s="8"/>
      <c r="J70" s="158">
        <v>0</v>
      </c>
      <c r="K70" s="8"/>
      <c r="L70" s="8"/>
      <c r="M70" s="8"/>
      <c r="N70" s="8"/>
      <c r="O70" s="8"/>
      <c r="P70" s="8"/>
      <c r="Q70" s="158">
        <v>0</v>
      </c>
      <c r="R70" s="95">
        <f>SUM(J70+Q70)</f>
        <v>0</v>
      </c>
      <c r="S70" s="43"/>
    </row>
    <row r="71" spans="1:20" s="1" customFormat="1" ht="12.75" customHeight="1" x14ac:dyDescent="0.2">
      <c r="A71" s="101"/>
      <c r="B71" s="44"/>
      <c r="C71" s="45"/>
      <c r="D71" s="9"/>
      <c r="E71" s="45"/>
      <c r="G71" s="46"/>
      <c r="H71" s="8"/>
      <c r="I71" s="8"/>
      <c r="J71" s="116"/>
      <c r="K71" s="8"/>
      <c r="L71" s="8"/>
      <c r="M71" s="8"/>
      <c r="N71" s="8"/>
      <c r="O71" s="8"/>
      <c r="P71" s="8"/>
      <c r="Q71" s="116"/>
      <c r="R71" s="95"/>
      <c r="S71" s="43"/>
    </row>
    <row r="72" spans="1:20" s="1" customFormat="1" ht="12.75" customHeight="1" x14ac:dyDescent="0.2">
      <c r="A72" s="101"/>
      <c r="B72" s="44"/>
      <c r="C72" s="47"/>
      <c r="D72" s="61"/>
      <c r="E72" s="47"/>
      <c r="G72" s="8"/>
      <c r="H72" s="8"/>
      <c r="I72" s="46"/>
      <c r="J72" s="117"/>
      <c r="K72" s="8"/>
      <c r="L72" s="8"/>
      <c r="M72" s="8"/>
      <c r="N72" s="8"/>
      <c r="O72" s="8"/>
      <c r="P72" s="46"/>
      <c r="Q72" s="117"/>
      <c r="R72" s="96"/>
      <c r="S72" s="48"/>
    </row>
    <row r="73" spans="1:20" s="1" customFormat="1" ht="12.75" customHeight="1" x14ac:dyDescent="0.2">
      <c r="A73" s="102"/>
      <c r="B73" s="49" t="s">
        <v>40</v>
      </c>
      <c r="C73" s="49"/>
      <c r="D73" s="62"/>
      <c r="E73" s="49"/>
      <c r="F73" s="49"/>
      <c r="G73" s="16"/>
      <c r="H73" s="16"/>
      <c r="I73" s="16"/>
      <c r="J73" s="121">
        <f>SUM(J54:J72)</f>
        <v>0</v>
      </c>
      <c r="K73" s="16"/>
      <c r="L73" s="16"/>
      <c r="M73" s="16"/>
      <c r="N73" s="16"/>
      <c r="O73" s="16"/>
      <c r="P73" s="16"/>
      <c r="Q73" s="121">
        <f>SUM(Q54:Q72)</f>
        <v>0</v>
      </c>
      <c r="R73" s="96">
        <f>J73+Q73</f>
        <v>0</v>
      </c>
      <c r="S73" s="43"/>
    </row>
    <row r="74" spans="1:20" s="1" customFormat="1" ht="12.75" customHeight="1" x14ac:dyDescent="0.2">
      <c r="A74" s="104" t="s">
        <v>35</v>
      </c>
      <c r="B74" s="175" t="s">
        <v>41</v>
      </c>
      <c r="C74" s="176"/>
      <c r="D74" s="63"/>
      <c r="E74" s="64"/>
      <c r="F74" s="64"/>
      <c r="G74" s="178"/>
      <c r="H74" s="178"/>
      <c r="I74" s="178"/>
      <c r="J74" s="80">
        <f>SUM(J34+J43+J46+J52+J73)</f>
        <v>0</v>
      </c>
      <c r="K74" s="179"/>
      <c r="L74" s="179"/>
      <c r="M74" s="179"/>
      <c r="N74" s="179"/>
      <c r="O74" s="179"/>
      <c r="P74" s="179"/>
      <c r="Q74" s="80">
        <f>SUM(Q34+Q43+Q46+Q52+Q73)</f>
        <v>0</v>
      </c>
      <c r="R74" s="96">
        <f>J74+Q74</f>
        <v>0</v>
      </c>
      <c r="S74" s="43"/>
    </row>
    <row r="75" spans="1:20" s="1" customFormat="1" ht="11.25" customHeight="1" x14ac:dyDescent="0.2">
      <c r="A75" s="73" t="s">
        <v>42</v>
      </c>
      <c r="B75" s="75" t="s">
        <v>65</v>
      </c>
      <c r="C75" s="76"/>
      <c r="D75" s="66"/>
      <c r="E75" s="50"/>
      <c r="F75" s="6"/>
      <c r="G75" s="5"/>
      <c r="H75" s="5"/>
      <c r="I75" s="5"/>
      <c r="J75" s="116"/>
      <c r="K75" s="8"/>
      <c r="L75" s="8"/>
      <c r="M75" s="5"/>
      <c r="N75" s="5"/>
      <c r="O75" s="5"/>
      <c r="P75" s="5"/>
      <c r="Q75" s="116"/>
      <c r="R75" s="105"/>
      <c r="S75" s="51"/>
      <c r="T75" s="3"/>
    </row>
    <row r="76" spans="1:20" s="1" customFormat="1" ht="11.25" customHeight="1" x14ac:dyDescent="0.2">
      <c r="A76" s="124"/>
      <c r="B76" s="65" t="s">
        <v>17</v>
      </c>
      <c r="C76" s="50"/>
      <c r="D76" s="67"/>
      <c r="E76" s="50"/>
      <c r="F76" s="6"/>
      <c r="G76" s="5"/>
      <c r="H76" s="5"/>
      <c r="I76" s="5"/>
      <c r="J76" s="116">
        <f>-J43</f>
        <v>0</v>
      </c>
      <c r="K76" s="8"/>
      <c r="L76" s="8"/>
      <c r="M76" s="5"/>
      <c r="N76" s="5"/>
      <c r="O76" s="5"/>
      <c r="P76" s="5"/>
      <c r="Q76" s="116">
        <f>-Q43</f>
        <v>0</v>
      </c>
      <c r="R76" s="95">
        <f>SUM(J76+Q76)</f>
        <v>0</v>
      </c>
      <c r="S76" s="51"/>
      <c r="T76" s="3"/>
    </row>
    <row r="77" spans="1:20" s="1" customFormat="1" ht="11.25" customHeight="1" x14ac:dyDescent="0.2">
      <c r="A77" s="124"/>
      <c r="B77" s="65" t="s">
        <v>53</v>
      </c>
      <c r="C77" s="50"/>
      <c r="D77" s="67"/>
      <c r="E77" s="50"/>
      <c r="F77" s="6"/>
      <c r="G77" s="5"/>
      <c r="H77" s="5"/>
      <c r="I77" s="5"/>
      <c r="J77" s="116">
        <f>SUM(F59:F65)-SUM(D59:D65)</f>
        <v>0</v>
      </c>
      <c r="K77" s="8"/>
      <c r="L77" s="8"/>
      <c r="M77" s="5"/>
      <c r="N77" s="5"/>
      <c r="O77" s="5"/>
      <c r="P77" s="5"/>
      <c r="Q77" s="116">
        <f>SUM(M59:M65)-SUM(K59:K65)</f>
        <v>0</v>
      </c>
      <c r="R77" s="95">
        <f>SUM(J77+Q77)</f>
        <v>0</v>
      </c>
      <c r="S77" s="51"/>
      <c r="T77" s="3"/>
    </row>
    <row r="78" spans="1:20" s="1" customFormat="1" ht="11.25" x14ac:dyDescent="0.2">
      <c r="A78" s="124"/>
      <c r="B78" s="65" t="s">
        <v>18</v>
      </c>
      <c r="C78" s="3"/>
      <c r="D78" s="56"/>
      <c r="E78" s="3"/>
      <c r="F78" s="3"/>
      <c r="G78" s="8"/>
      <c r="H78" s="8"/>
      <c r="I78" s="8"/>
      <c r="J78" s="116">
        <f>-SUM(I68:I68)</f>
        <v>0</v>
      </c>
      <c r="K78" s="8"/>
      <c r="L78" s="8"/>
      <c r="M78" s="8"/>
      <c r="N78" s="8"/>
      <c r="O78" s="8"/>
      <c r="P78" s="8"/>
      <c r="Q78" s="116">
        <f>-SUM(P68:P68)</f>
        <v>0</v>
      </c>
      <c r="R78" s="95">
        <f>SUM(J78+Q78)</f>
        <v>0</v>
      </c>
      <c r="S78" s="51"/>
      <c r="T78" s="3"/>
    </row>
    <row r="79" spans="1:20" s="1" customFormat="1" ht="11.25" x14ac:dyDescent="0.2">
      <c r="A79" s="124"/>
      <c r="B79" s="65" t="s">
        <v>78</v>
      </c>
      <c r="C79" s="3"/>
      <c r="D79" s="56"/>
      <c r="E79" s="3"/>
      <c r="F79" s="3"/>
      <c r="G79" s="8"/>
      <c r="H79" s="8"/>
      <c r="I79" s="8"/>
      <c r="J79" s="117">
        <f>-J52</f>
        <v>0</v>
      </c>
      <c r="K79" s="8"/>
      <c r="L79" s="8"/>
      <c r="M79" s="8"/>
      <c r="N79" s="8"/>
      <c r="O79" s="8"/>
      <c r="P79" s="8"/>
      <c r="Q79" s="117">
        <f>-Q52</f>
        <v>0</v>
      </c>
      <c r="R79" s="96">
        <f>SUM(J79+Q79)</f>
        <v>0</v>
      </c>
      <c r="S79" s="51"/>
      <c r="T79" s="3"/>
    </row>
    <row r="80" spans="1:20" s="2" customFormat="1" ht="11.25" x14ac:dyDescent="0.15">
      <c r="A80" s="124"/>
      <c r="B80" s="177" t="s">
        <v>48</v>
      </c>
      <c r="C80" s="177"/>
      <c r="D80" s="56"/>
      <c r="E80" s="3"/>
      <c r="F80" s="3"/>
      <c r="G80" s="11"/>
      <c r="H80" s="11"/>
      <c r="I80" s="11"/>
      <c r="J80" s="116">
        <f>SUM(J74:J79)</f>
        <v>0</v>
      </c>
      <c r="K80" s="8"/>
      <c r="L80" s="8"/>
      <c r="M80" s="11"/>
      <c r="N80" s="11"/>
      <c r="O80" s="11"/>
      <c r="P80" s="11"/>
      <c r="Q80" s="116">
        <f>SUM(Q74:Q79)</f>
        <v>0</v>
      </c>
      <c r="R80" s="95">
        <f>SUM(R74:R79)</f>
        <v>0</v>
      </c>
      <c r="S80" s="52"/>
      <c r="T80" s="4"/>
    </row>
    <row r="81" spans="1:20" s="1" customFormat="1" ht="11.25" x14ac:dyDescent="0.2">
      <c r="A81" s="124"/>
      <c r="B81" s="53"/>
      <c r="C81" s="3"/>
      <c r="D81" s="56"/>
      <c r="E81" s="3"/>
      <c r="F81" s="3"/>
      <c r="G81" s="8"/>
      <c r="H81" s="8"/>
      <c r="I81" s="8"/>
      <c r="J81" s="116"/>
      <c r="K81" s="8"/>
      <c r="L81" s="8"/>
      <c r="M81" s="8"/>
      <c r="N81" s="8"/>
      <c r="O81" s="8"/>
      <c r="P81" s="8"/>
      <c r="Q81" s="116"/>
      <c r="R81" s="95"/>
      <c r="S81" s="51"/>
      <c r="T81" s="3"/>
    </row>
    <row r="82" spans="1:20" s="1" customFormat="1" ht="12.75" customHeight="1" x14ac:dyDescent="0.2">
      <c r="A82" s="125"/>
      <c r="B82" s="77" t="s">
        <v>44</v>
      </c>
      <c r="C82" s="55"/>
      <c r="D82" s="54"/>
      <c r="E82" s="55"/>
      <c r="F82" s="146">
        <v>0.56999999999999995</v>
      </c>
      <c r="G82" s="11"/>
      <c r="H82" s="11"/>
      <c r="I82" s="11"/>
      <c r="J82" s="121">
        <f>ROUND(J80*F82,0)</f>
        <v>0</v>
      </c>
      <c r="K82" s="17"/>
      <c r="L82" s="17"/>
      <c r="M82" s="148">
        <v>0.56999999999999995</v>
      </c>
      <c r="N82" s="78"/>
      <c r="O82" s="78"/>
      <c r="P82" s="78"/>
      <c r="Q82" s="121">
        <f>ROUND(Q80*M82,0)</f>
        <v>0</v>
      </c>
      <c r="R82" s="103">
        <f>SUM(J82+Q82)</f>
        <v>0</v>
      </c>
      <c r="S82" s="51"/>
      <c r="T82" s="3"/>
    </row>
    <row r="83" spans="1:20" s="1" customFormat="1" ht="15" customHeight="1" thickBot="1" x14ac:dyDescent="0.25">
      <c r="A83" s="106" t="s">
        <v>43</v>
      </c>
      <c r="B83" s="107" t="s">
        <v>45</v>
      </c>
      <c r="C83" s="108"/>
      <c r="D83" s="109"/>
      <c r="E83" s="110"/>
      <c r="F83" s="110"/>
      <c r="G83" s="110"/>
      <c r="H83" s="110"/>
      <c r="I83" s="111"/>
      <c r="J83" s="112">
        <f>SUM(J74+J82)</f>
        <v>0</v>
      </c>
      <c r="K83" s="173"/>
      <c r="L83" s="173"/>
      <c r="M83" s="173"/>
      <c r="N83" s="173"/>
      <c r="O83" s="173"/>
      <c r="P83" s="174"/>
      <c r="Q83" s="113">
        <f>SUM(Q74+Q82)</f>
        <v>0</v>
      </c>
      <c r="R83" s="114">
        <f>SUM(J83+Q83)</f>
        <v>0</v>
      </c>
      <c r="S83" s="51"/>
      <c r="T83" s="3"/>
    </row>
    <row r="84" spans="1:20" s="1" customFormat="1" ht="11.25" x14ac:dyDescent="0.2"/>
    <row r="85" spans="1:20" ht="13.5" customHeight="1" x14ac:dyDescent="0.2">
      <c r="A85" s="3" t="s">
        <v>79</v>
      </c>
      <c r="B85" s="163" t="s">
        <v>80</v>
      </c>
      <c r="K85" s="164"/>
    </row>
    <row r="86" spans="1:20" ht="12.75" customHeight="1" x14ac:dyDescent="0.2">
      <c r="A86" s="3" t="s">
        <v>79</v>
      </c>
      <c r="B86" s="163" t="s">
        <v>81</v>
      </c>
    </row>
    <row r="87" spans="1:20" ht="12.75" customHeight="1" x14ac:dyDescent="0.15"/>
    <row r="88" spans="1:20" ht="12.75" customHeight="1" x14ac:dyDescent="0.15"/>
    <row r="89" spans="1:20" ht="12.75" customHeight="1" x14ac:dyDescent="0.15"/>
    <row r="90" spans="1:20" ht="12.75" customHeight="1" x14ac:dyDescent="0.15"/>
    <row r="91" spans="1:20" ht="12.75" customHeight="1" x14ac:dyDescent="0.15"/>
    <row r="92" spans="1:20" ht="12.75" customHeight="1" x14ac:dyDescent="0.15"/>
    <row r="93" spans="1:20" ht="12.75" customHeight="1" x14ac:dyDescent="0.15"/>
    <row r="94" spans="1:20" ht="12.75" customHeight="1" x14ac:dyDescent="0.15"/>
    <row r="95" spans="1:20" ht="12.75" customHeight="1" x14ac:dyDescent="0.15"/>
    <row r="96" spans="1:20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3.5" customHeight="1" x14ac:dyDescent="0.15"/>
    <row r="105" ht="12.75" customHeight="1" x14ac:dyDescent="0.15"/>
    <row r="106" ht="12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</sheetData>
  <mergeCells count="20">
    <mergeCell ref="G1:J1"/>
    <mergeCell ref="K83:P83"/>
    <mergeCell ref="B74:C74"/>
    <mergeCell ref="B80:C80"/>
    <mergeCell ref="G74:I74"/>
    <mergeCell ref="B16:C16"/>
    <mergeCell ref="K74:P74"/>
    <mergeCell ref="B33:C33"/>
    <mergeCell ref="B34:C34"/>
    <mergeCell ref="B46:C46"/>
    <mergeCell ref="B43:C43"/>
    <mergeCell ref="B32:C32"/>
    <mergeCell ref="B19:C19"/>
    <mergeCell ref="B22:C22"/>
    <mergeCell ref="R2:R3"/>
    <mergeCell ref="D2:J2"/>
    <mergeCell ref="K2:Q2"/>
    <mergeCell ref="B10:C10"/>
    <mergeCell ref="B13:C13"/>
    <mergeCell ref="B7:C7"/>
  </mergeCells>
  <phoneticPr fontId="0" type="noConversion"/>
  <hyperlinks>
    <hyperlink ref="B85" r:id="rId1" xr:uid="{00000000-0004-0000-0000-000000000000}"/>
    <hyperlink ref="B86" r:id="rId2" display="See the Facilities &amp; Administrative Cost Rates webpage for additional information on F&amp;A rstes. " xr:uid="{00000000-0004-0000-0000-000001000000}"/>
  </hyperlinks>
  <printOptions horizontalCentered="1"/>
  <pageMargins left="0" right="0" top="0.25" bottom="0.35" header="0.25" footer="0.25"/>
  <pageSetup scale="67" orientation="landscape" r:id="rId3"/>
  <headerFooter alignWithMargins="0">
    <oddFooter>&amp;L&amp;"Arial,Italic"&amp;8&amp;D  &amp;T&amp;C&amp;"Arial,Italic"&amp;8&amp;A&amp;R&amp;"Arial,Italic"&amp;8&amp;F</oddFooter>
  </headerFooter>
  <rowBreaks count="1" manualBreakCount="1">
    <brk id="98" max="16383" man="1"/>
  </rowBreak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 requested from Agency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smithca</dc:creator>
  <cp:lastModifiedBy>Johnston, Laura</cp:lastModifiedBy>
  <cp:lastPrinted>2007-02-26T17:27:17Z</cp:lastPrinted>
  <dcterms:created xsi:type="dcterms:W3CDTF">1999-07-22T13:43:38Z</dcterms:created>
  <dcterms:modified xsi:type="dcterms:W3CDTF">2023-07-24T15:39:34Z</dcterms:modified>
</cp:coreProperties>
</file>